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4865"/>
  </bookViews>
  <sheets>
    <sheet name="Mio kr" sheetId="3" r:id="rId1"/>
    <sheet name="1000 kr" sheetId="2" r:id="rId2"/>
  </sheets>
  <calcPr calcId="144525"/>
</workbook>
</file>

<file path=xl/calcChain.xml><?xml version="1.0" encoding="utf-8"?>
<calcChain xmlns="http://schemas.openxmlformats.org/spreadsheetml/2006/main">
  <c r="D28" i="3" l="1"/>
  <c r="D29" i="3"/>
  <c r="D30" i="3"/>
  <c r="D31" i="3"/>
  <c r="D32" i="3"/>
  <c r="D27" i="3"/>
  <c r="F42" i="3"/>
  <c r="F43" i="3"/>
  <c r="F44" i="3"/>
  <c r="F46" i="3" s="1"/>
  <c r="F45" i="3"/>
  <c r="F41" i="3"/>
  <c r="C46" i="3"/>
  <c r="D46" i="3"/>
  <c r="E46" i="3"/>
  <c r="B46" i="3"/>
  <c r="C32" i="3"/>
  <c r="B32" i="3"/>
  <c r="C21" i="3"/>
  <c r="D21" i="3"/>
  <c r="E21" i="3"/>
  <c r="F21" i="3"/>
  <c r="G21" i="3"/>
  <c r="H21" i="3"/>
  <c r="B21" i="3"/>
  <c r="D33" i="2"/>
  <c r="F47" i="2"/>
  <c r="C22" i="2"/>
  <c r="D22" i="2"/>
  <c r="E22" i="2"/>
  <c r="F22" i="2"/>
  <c r="G22" i="2"/>
  <c r="H22" i="2"/>
  <c r="B22" i="2"/>
  <c r="F5" i="3"/>
  <c r="H5" i="3"/>
  <c r="F6" i="3"/>
  <c r="H6" i="3" s="1"/>
  <c r="F7" i="3"/>
  <c r="H7" i="3"/>
  <c r="F8" i="3"/>
  <c r="H8" i="3" s="1"/>
  <c r="F9" i="3"/>
  <c r="H9" i="3" s="1"/>
  <c r="B10" i="3"/>
  <c r="C10" i="3"/>
  <c r="D10" i="3"/>
  <c r="E10" i="3"/>
  <c r="G10" i="3"/>
  <c r="I20" i="3"/>
  <c r="I19" i="3"/>
  <c r="I18" i="3"/>
  <c r="I17" i="3"/>
  <c r="I16" i="3"/>
  <c r="F43" i="2"/>
  <c r="F44" i="2"/>
  <c r="F45" i="2"/>
  <c r="F46" i="2"/>
  <c r="F42" i="2"/>
  <c r="D29" i="2"/>
  <c r="D30" i="2"/>
  <c r="D31" i="2"/>
  <c r="D32" i="2"/>
  <c r="D28" i="2"/>
  <c r="F11" i="2"/>
  <c r="F7" i="2"/>
  <c r="F8" i="2"/>
  <c r="F9" i="2"/>
  <c r="F10" i="2"/>
  <c r="F6" i="2"/>
  <c r="D11" i="2"/>
  <c r="E11" i="2"/>
  <c r="G11" i="2"/>
  <c r="C11" i="2"/>
  <c r="B11" i="2"/>
  <c r="I21" i="3" l="1"/>
  <c r="F10" i="3"/>
  <c r="H10" i="3"/>
  <c r="I21" i="2"/>
  <c r="I20" i="2"/>
  <c r="I19" i="2"/>
  <c r="I18" i="2"/>
  <c r="I17" i="2"/>
  <c r="H10" i="2"/>
  <c r="H9" i="2"/>
  <c r="H8" i="2"/>
  <c r="H7" i="2"/>
  <c r="I22" i="2" l="1"/>
  <c r="H6" i="2"/>
  <c r="H11" i="2" s="1"/>
</calcChain>
</file>

<file path=xl/sharedStrings.xml><?xml version="1.0" encoding="utf-8"?>
<sst xmlns="http://schemas.openxmlformats.org/spreadsheetml/2006/main" count="158" uniqueCount="55">
  <si>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</si>
  <si>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</si>
  <si>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</si>
  <si>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</si>
  <si>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</si>
  <si>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</si>
  <si>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</si>
  <si>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</si>
  <si>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</si>
  <si>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</si>
  <si>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</si>
  <si>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</si>
  <si>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</si>
  <si>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</si>
  <si>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</si>
  <si>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</si>
  <si>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</si>
  <si>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</si>
  <si>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</si>
  <si>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</si>
  <si>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</si>
  <si>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</si>
  <si>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</si>
  <si>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</si>
  <si>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</si>
  <si>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</si>
  <si>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</si>
  <si>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</si>
  <si>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</si>
  <si>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</si>
  <si>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</si>
  <si>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</si>
  <si>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</si>
  <si>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</si>
  <si>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</si>
  <si>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</si>
  <si>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</si>
  <si>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</si>
  <si>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</si>
  <si>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</si>
  <si>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</si>
  <si>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</si>
  <si>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Social og specialundervisning</t>
  </si>
  <si>
    <t>Regional udvikling</t>
  </si>
  <si>
    <t>Fælles formål og administration</t>
  </si>
  <si>
    <t>HKT 3 (DRT 3)</t>
  </si>
  <si>
    <t>HKT 4 (DRT 3)</t>
  </si>
  <si>
    <t>Tabel 2: Nettodriftsugifter for Regional Udvikling. Udgiftsbaseret. Budget 2013 i mio. kr. årets priser</t>
  </si>
  <si>
    <t>(DRT 3)</t>
  </si>
  <si>
    <t>Bruttoanlægs-udgifter i alt</t>
  </si>
  <si>
    <t>Sundheds-området</t>
  </si>
  <si>
    <t>Konto</t>
  </si>
  <si>
    <t>Tabel 4: Bruttoanlægsudgifter. Budget 2014 i mio. kr. Årets priser</t>
  </si>
  <si>
    <t>Tabel 3: Bruttoudgifter på social- og specialundervisningsområdet. Budget 2014 i mio. kr. årets priser</t>
  </si>
  <si>
    <t>Tabel 1: Nettodriftsudgifter på sundhedsområdet. Udgiftsbaseret. Budget 2014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</si>
</sst>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4" borderId="4" applyNumberFormat="0" applyAlignment="0" applyProtection="0"/>
  </cellStyleXfs>
  <cellXfs count="54">
    <xf numFmtId="0" fontId="0" fillId="0" borderId="0" xfId="0"/>
    <xf numFmtId="3" fontId="3" fillId="2" borderId="0" xfId="0" applyNumberFormat="1" applyFont="1" applyFill="1" applyBorder="1"/>
    <xf numFmtId="0" fontId="0" fillId="3" borderId="0" xfId="0" applyFill="1" applyBorder="1"/>
    <xf numFmtId="0" fontId="2" fillId="0" borderId="0" xfId="0" applyFont="1" applyFill="1" applyBorder="1" applyAlignme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/>
    <xf numFmtId="0" fontId="0" fillId="2" borderId="0" xfId="0" applyFill="1" applyBorder="1"/>
    <xf numFmtId="0" fontId="1" fillId="0" borderId="0" xfId="0" applyFont="1" applyBorder="1"/>
    <xf numFmtId="0" fontId="0" fillId="0" borderId="0" xfId="0" quotePrefix="1"/>
    <xf numFmtId="0" fontId="1" fillId="0" borderId="0" xfId="0" applyFont="1"/>
    <xf numFmtId="0" fontId="1" fillId="2" borderId="0" xfId="0" applyFont="1" applyFill="1" applyBorder="1"/>
    <xf numFmtId="0" fontId="0" fillId="0" borderId="0" xfId="0" applyFont="1" applyBorder="1"/>
    <xf numFmtId="0" fontId="4" fillId="4" borderId="4" xfId="1"/>
    <xf numFmtId="0" fontId="4" fillId="4" borderId="4" xfId="1" applyAlignment="1">
      <alignment vertical="top"/>
    </xf>
    <xf numFmtId="0" fontId="4" fillId="4" borderId="4" xfId="1" applyAlignment="1">
      <alignment vertical="top" wrapText="1"/>
    </xf>
    <xf numFmtId="0" fontId="4" fillId="4" borderId="13" xfId="1" applyBorder="1" applyAlignment="1">
      <alignment vertical="top" wrapText="1"/>
    </xf>
    <xf numFmtId="0" fontId="4" fillId="4" borderId="16" xfId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4" borderId="4" xfId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8" xfId="0" applyNumberFormat="1" applyBorder="1"/>
    <xf numFmtId="3" fontId="1" fillId="0" borderId="1" xfId="0" applyNumberFormat="1" applyFont="1" applyBorder="1"/>
    <xf numFmtId="3" fontId="1" fillId="0" borderId="12" xfId="0" applyNumberFormat="1" applyFont="1" applyBorder="1"/>
    <xf numFmtId="3" fontId="0" fillId="0" borderId="0" xfId="0" applyNumberFormat="1" applyFont="1" applyBorder="1"/>
    <xf numFmtId="0" fontId="4" fillId="4" borderId="18" xfId="1" applyBorder="1"/>
    <xf numFmtId="0" fontId="4" fillId="4" borderId="17" xfId="1" applyBorder="1"/>
    <xf numFmtId="3" fontId="1" fillId="0" borderId="11" xfId="0" applyNumberFormat="1" applyFont="1" applyBorder="1"/>
    <xf numFmtId="0" fontId="4" fillId="4" borderId="18" xfId="1" applyFont="1" applyBorder="1" applyAlignment="1">
      <alignment horizontal="center" vertical="center"/>
    </xf>
    <xf numFmtId="0" fontId="4" fillId="4" borderId="19" xfId="1" applyBorder="1"/>
    <xf numFmtId="0" fontId="4" fillId="4" borderId="20" xfId="1" applyBorder="1"/>
    <xf numFmtId="0" fontId="4" fillId="4" borderId="21" xfId="1" applyBorder="1"/>
    <xf numFmtId="0" fontId="4" fillId="4" borderId="19" xfId="1" applyBorder="1" applyAlignment="1">
      <alignment vertical="top" wrapText="1"/>
    </xf>
    <xf numFmtId="0" fontId="4" fillId="4" borderId="22" xfId="1" applyBorder="1" applyAlignment="1">
      <alignment vertical="top" wrapText="1"/>
    </xf>
    <xf numFmtId="0" fontId="4" fillId="4" borderId="23" xfId="1" applyBorder="1" applyAlignment="1">
      <alignment wrapText="1"/>
    </xf>
    <xf numFmtId="3" fontId="0" fillId="0" borderId="7" xfId="0" applyNumberFormat="1" applyBorder="1"/>
    <xf numFmtId="3" fontId="0" fillId="0" borderId="9" xfId="0" applyNumberFormat="1" applyFont="1" applyBorder="1"/>
    <xf numFmtId="3" fontId="0" fillId="0" borderId="2" xfId="0" applyNumberFormat="1" applyFont="1" applyBorder="1"/>
    <xf numFmtId="3" fontId="0" fillId="0" borderId="10" xfId="0" applyNumberFormat="1" applyFont="1" applyBorder="1"/>
    <xf numFmtId="3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8" xfId="0" applyNumberFormat="1" applyFont="1" applyBorder="1"/>
    <xf numFmtId="0" fontId="4" fillId="4" borderId="14" xfId="1" applyBorder="1" applyAlignment="1">
      <alignment vertical="top" wrapText="1"/>
    </xf>
    <xf numFmtId="0" fontId="4" fillId="4" borderId="15" xfId="1" applyBorder="1" applyAlignment="1">
      <alignment wrapText="1"/>
    </xf>
    <xf numFmtId="3" fontId="0" fillId="0" borderId="7" xfId="0" applyNumberFormat="1" applyFont="1" applyBorder="1"/>
    <xf numFmtId="0" fontId="0" fillId="0" borderId="0" xfId="0" quotePrefix="1"/>
    <xf numFmtId="0" fontId="1" fillId="0" borderId="1" xfId="0" applyFont="1" applyBorder="1"/>
  </cellXfs>
  <cellStyles count="2">
    <cellStyle name="Normal" xfId="0" builtinId="0"/>
    <cellStyle name="Output" xfId="1" builtinId="21"/>
  </cellStyles>
  <dxfs count="1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F35" sqref="F35"/>
    </sheetView>
  </sheetViews>
  <sheetFormatPr defaultRowHeight="15" x14ac:dyDescent="0.25"/>
  <cols>
    <col min="1" max="1" width="20.42578125" style="4" customWidth="1"/>
    <col min="2" max="2" width="14.85546875" style="4" customWidth="1"/>
    <col min="3" max="3" width="22.7109375" style="4" customWidth="1"/>
    <col min="4" max="4" width="18.140625" style="4" customWidth="1"/>
    <col min="5" max="5" width="15.7109375" style="4" customWidth="1"/>
    <col min="6" max="6" width="15.42578125" style="4" customWidth="1"/>
    <col min="7" max="7" width="14.140625" style="4" customWidth="1"/>
    <col min="8" max="8" width="14.85546875" style="4" customWidth="1"/>
    <col min="9" max="12" width="9.140625" style="4"/>
    <col min="13" max="13" width="15.140625" style="4" customWidth="1"/>
    <col min="14" max="14" width="12.140625" style="4" customWidth="1"/>
    <col min="15" max="16384" width="9.140625" style="4"/>
  </cols>
  <sheetData>
    <row r="1" spans="1:25" x14ac:dyDescent="0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5" x14ac:dyDescent="0.25">
      <c r="A2" s="9"/>
      <c r="B2" s="52"/>
      <c r="C2" s="52"/>
      <c r="D2" s="52"/>
      <c r="E2" s="52"/>
      <c r="F2" s="52"/>
      <c r="G2" s="52"/>
      <c r="H2" s="52"/>
      <c r="R2" s="2"/>
      <c r="S2" s="2"/>
      <c r="T2" s="2"/>
      <c r="U2" s="2"/>
      <c r="V2" s="2"/>
      <c r="W2" s="2"/>
      <c r="X2" s="2"/>
      <c r="Y2" s="2"/>
    </row>
    <row r="3" spans="1:25" s="8" customFormat="1" ht="48" customHeight="1" x14ac:dyDescent="0.25">
      <c r="A3" s="13"/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4" t="s">
        <v>5</v>
      </c>
      <c r="H3" s="14" t="s">
        <v>6</v>
      </c>
      <c r="K3" s="12"/>
    </row>
    <row r="4" spans="1:25" ht="25.5" customHeight="1" x14ac:dyDescent="0.25">
      <c r="A4" s="22" t="s">
        <v>51</v>
      </c>
      <c r="B4" s="18" t="s">
        <v>7</v>
      </c>
      <c r="C4" s="18" t="s">
        <v>8</v>
      </c>
      <c r="D4" s="18" t="s">
        <v>9</v>
      </c>
      <c r="E4" s="18" t="s">
        <v>10</v>
      </c>
      <c r="F4" s="21" t="s">
        <v>11</v>
      </c>
      <c r="G4" s="19" t="s">
        <v>12</v>
      </c>
      <c r="H4" s="20" t="s">
        <v>13</v>
      </c>
    </row>
    <row r="5" spans="1:25" x14ac:dyDescent="0.25">
      <c r="A5" s="13" t="s">
        <v>15</v>
      </c>
      <c r="B5" s="30">
        <v>23471.580999999998</v>
      </c>
      <c r="C5" s="30">
        <v>5059.3549999999996</v>
      </c>
      <c r="D5" s="30">
        <v>1809.8019999999999</v>
      </c>
      <c r="E5" s="30">
        <v>562.44100000000003</v>
      </c>
      <c r="F5" s="5">
        <f>B5+C5+D5+E5</f>
        <v>30903.178999999996</v>
      </c>
      <c r="G5" s="30">
        <v>1532.818</v>
      </c>
      <c r="H5" s="27">
        <f>SUM(F5:G5)</f>
        <v>32435.996999999996</v>
      </c>
    </row>
    <row r="6" spans="1:25" x14ac:dyDescent="0.25">
      <c r="A6" s="13" t="s">
        <v>16</v>
      </c>
      <c r="B6" s="30">
        <v>11836.013000000001</v>
      </c>
      <c r="C6" s="30">
        <v>2232.6930000000002</v>
      </c>
      <c r="D6" s="30">
        <v>28.681999999999999</v>
      </c>
      <c r="E6" s="30">
        <v>581.76099999999997</v>
      </c>
      <c r="F6" s="5">
        <f t="shared" ref="F6:F9" si="0">B6+C6+D6+E6</f>
        <v>14679.149000000003</v>
      </c>
      <c r="G6" s="30">
        <v>867</v>
      </c>
      <c r="H6" s="27">
        <f>SUM(F6:G6)</f>
        <v>15546.149000000003</v>
      </c>
    </row>
    <row r="7" spans="1:25" x14ac:dyDescent="0.25">
      <c r="A7" s="13" t="s">
        <v>17</v>
      </c>
      <c r="B7" s="30">
        <v>17138.037</v>
      </c>
      <c r="C7" s="30">
        <v>3202.9389999999999</v>
      </c>
      <c r="D7" s="30">
        <v>89.007999999999996</v>
      </c>
      <c r="E7" s="30">
        <v>468.178</v>
      </c>
      <c r="F7" s="5">
        <f t="shared" si="0"/>
        <v>20898.162</v>
      </c>
      <c r="G7" s="30">
        <v>1240.8340000000001</v>
      </c>
      <c r="H7" s="27">
        <f>SUM(F7:G7)</f>
        <v>22138.995999999999</v>
      </c>
      <c r="I7" s="6"/>
      <c r="O7" s="7"/>
    </row>
    <row r="8" spans="1:25" x14ac:dyDescent="0.25">
      <c r="A8" s="13" t="s">
        <v>18</v>
      </c>
      <c r="B8" s="30">
        <v>16839.243999999999</v>
      </c>
      <c r="C8" s="30">
        <v>3172.3359999999998</v>
      </c>
      <c r="D8" s="30">
        <v>175.81399999999999</v>
      </c>
      <c r="E8" s="30">
        <v>493.10899999999998</v>
      </c>
      <c r="F8" s="5">
        <f t="shared" si="0"/>
        <v>20680.502999999997</v>
      </c>
      <c r="G8" s="30">
        <v>1281.883</v>
      </c>
      <c r="H8" s="27">
        <f>SUM(F8:G8)</f>
        <v>21962.385999999999</v>
      </c>
      <c r="I8" s="6"/>
      <c r="O8" s="7"/>
    </row>
    <row r="9" spans="1:25" x14ac:dyDescent="0.25">
      <c r="A9" s="13" t="s">
        <v>19</v>
      </c>
      <c r="B9" s="30">
        <v>8104.2</v>
      </c>
      <c r="C9" s="30">
        <v>1497.424</v>
      </c>
      <c r="D9" s="30">
        <v>215.58799999999999</v>
      </c>
      <c r="E9" s="30">
        <v>146.172</v>
      </c>
      <c r="F9" s="5">
        <f t="shared" si="0"/>
        <v>9963.384</v>
      </c>
      <c r="G9" s="30">
        <v>610.649</v>
      </c>
      <c r="H9" s="27">
        <f>SUM(F9:G9)</f>
        <v>10574.032999999999</v>
      </c>
      <c r="I9" s="6"/>
      <c r="O9" s="7"/>
    </row>
    <row r="10" spans="1:25" x14ac:dyDescent="0.25">
      <c r="A10" s="13" t="s">
        <v>20</v>
      </c>
      <c r="B10" s="28">
        <f>SUM(B5:B9)</f>
        <v>77389.074999999997</v>
      </c>
      <c r="C10" s="28">
        <f>SUM(C5:C9)</f>
        <v>15164.746999999999</v>
      </c>
      <c r="D10" s="28">
        <f t="shared" ref="D10:H10" si="1">SUM(D5:D9)</f>
        <v>2318.8940000000002</v>
      </c>
      <c r="E10" s="28">
        <f t="shared" si="1"/>
        <v>2251.6610000000001</v>
      </c>
      <c r="F10" s="28">
        <f>SUM(F5:F9)</f>
        <v>97124.377000000008</v>
      </c>
      <c r="G10" s="28">
        <f t="shared" si="1"/>
        <v>5533.1840000000002</v>
      </c>
      <c r="H10" s="29">
        <f t="shared" si="1"/>
        <v>102657.56099999999</v>
      </c>
      <c r="I10" s="6"/>
      <c r="O10" s="7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O11" s="7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O12" s="7"/>
    </row>
    <row r="13" spans="1:25" x14ac:dyDescent="0.25">
      <c r="A13" s="10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"/>
    </row>
    <row r="14" spans="1:25" s="8" customFormat="1" ht="47.25" customHeight="1" x14ac:dyDescent="0.25">
      <c r="A14" s="13"/>
      <c r="B14" s="16" t="s">
        <v>21</v>
      </c>
      <c r="C14" s="16" t="s">
        <v>22</v>
      </c>
      <c r="D14" s="16" t="s">
        <v>23</v>
      </c>
      <c r="E14" s="16" t="s">
        <v>24</v>
      </c>
      <c r="F14" s="16" t="s">
        <v>25</v>
      </c>
      <c r="G14" s="38" t="s">
        <v>2</v>
      </c>
      <c r="H14" s="49" t="s">
        <v>3</v>
      </c>
      <c r="I14" s="50" t="s">
        <v>26</v>
      </c>
      <c r="J14" s="10"/>
      <c r="K14" s="10"/>
      <c r="O14" s="11"/>
    </row>
    <row r="15" spans="1:25" ht="29.25" customHeight="1" x14ac:dyDescent="0.25">
      <c r="A15" s="34" t="s">
        <v>51</v>
      </c>
      <c r="B15" s="45" t="s">
        <v>27</v>
      </c>
      <c r="C15" s="46" t="s">
        <v>28</v>
      </c>
      <c r="D15" s="46" t="s">
        <v>29</v>
      </c>
      <c r="E15" s="46" t="s">
        <v>30</v>
      </c>
      <c r="F15" s="46" t="s">
        <v>31</v>
      </c>
      <c r="G15" s="46" t="s">
        <v>32</v>
      </c>
      <c r="H15" s="24" t="s">
        <v>33</v>
      </c>
      <c r="I15" s="25" t="s">
        <v>34</v>
      </c>
      <c r="J15"/>
      <c r="K15"/>
      <c r="O15" s="7"/>
    </row>
    <row r="16" spans="1:25" x14ac:dyDescent="0.25">
      <c r="A16" s="31" t="s">
        <v>15</v>
      </c>
      <c r="B16" s="51">
        <v>428.8</v>
      </c>
      <c r="C16" s="30">
        <v>9.9</v>
      </c>
      <c r="D16" s="30">
        <v>128.86699999999999</v>
      </c>
      <c r="E16" s="30">
        <v>39.299999999999997</v>
      </c>
      <c r="F16" s="30">
        <v>198.94200000000001</v>
      </c>
      <c r="G16" s="30">
        <v>96.14</v>
      </c>
      <c r="H16" s="5">
        <v>21.986000000000001</v>
      </c>
      <c r="I16" s="27">
        <f>SUM(B16:H16)</f>
        <v>923.93499999999995</v>
      </c>
      <c r="J16"/>
      <c r="K16"/>
      <c r="O16" s="7"/>
    </row>
    <row r="17" spans="1:15" x14ac:dyDescent="0.25">
      <c r="A17" s="31" t="s">
        <v>16</v>
      </c>
      <c r="B17" s="51">
        <v>356.8</v>
      </c>
      <c r="C17" s="30">
        <v>0</v>
      </c>
      <c r="D17" s="30">
        <v>62.5</v>
      </c>
      <c r="E17" s="30">
        <v>0</v>
      </c>
      <c r="F17" s="30">
        <v>33.5</v>
      </c>
      <c r="G17" s="30">
        <v>36.741999999999997</v>
      </c>
      <c r="H17" s="5">
        <v>20.73</v>
      </c>
      <c r="I17" s="27">
        <f>SUM(B17:H17)</f>
        <v>510.27200000000005</v>
      </c>
      <c r="J17"/>
      <c r="K17"/>
      <c r="O17" s="7"/>
    </row>
    <row r="18" spans="1:15" x14ac:dyDescent="0.25">
      <c r="A18" s="31" t="s">
        <v>17</v>
      </c>
      <c r="B18" s="51">
        <v>210.28200000000001</v>
      </c>
      <c r="C18" s="30">
        <v>7.6769999999999996</v>
      </c>
      <c r="D18" s="30">
        <v>112.999</v>
      </c>
      <c r="E18" s="30">
        <v>22.170999999999999</v>
      </c>
      <c r="F18" s="30">
        <v>72.563000000000002</v>
      </c>
      <c r="G18" s="30">
        <v>46.030999999999999</v>
      </c>
      <c r="H18" s="5">
        <v>35.118000000000002</v>
      </c>
      <c r="I18" s="27">
        <f>SUM(B18:H18)</f>
        <v>506.84099999999995</v>
      </c>
      <c r="J18"/>
      <c r="K18"/>
      <c r="O18" s="7"/>
    </row>
    <row r="19" spans="1:15" x14ac:dyDescent="0.25">
      <c r="A19" s="31" t="s">
        <v>18</v>
      </c>
      <c r="B19" s="51">
        <v>307.94200000000001</v>
      </c>
      <c r="C19" s="30">
        <v>11.753</v>
      </c>
      <c r="D19" s="30">
        <v>125.636</v>
      </c>
      <c r="E19" s="30">
        <v>20.699000000000002</v>
      </c>
      <c r="F19" s="30">
        <v>43.779000000000003</v>
      </c>
      <c r="G19" s="30">
        <v>16.617000000000001</v>
      </c>
      <c r="H19" s="5">
        <v>11.489000000000001</v>
      </c>
      <c r="I19" s="27">
        <f>SUM(B19:H19)</f>
        <v>537.91500000000008</v>
      </c>
      <c r="J19"/>
      <c r="K19"/>
      <c r="O19" s="7"/>
    </row>
    <row r="20" spans="1:15" x14ac:dyDescent="0.25">
      <c r="A20" s="31" t="s">
        <v>19</v>
      </c>
      <c r="B20" s="51">
        <v>164.446</v>
      </c>
      <c r="C20" s="30">
        <v>4.0730000000000004</v>
      </c>
      <c r="D20" s="30">
        <v>68.052999999999997</v>
      </c>
      <c r="E20" s="30">
        <v>13.456</v>
      </c>
      <c r="F20" s="30">
        <v>24.135999999999999</v>
      </c>
      <c r="G20" s="30">
        <v>6.3920000000000003</v>
      </c>
      <c r="H20" s="5">
        <v>4.1550000000000002</v>
      </c>
      <c r="I20" s="27">
        <f>SUM(B20:H20)</f>
        <v>284.71099999999996</v>
      </c>
      <c r="J20"/>
      <c r="K20"/>
      <c r="O20" s="7"/>
    </row>
    <row r="21" spans="1:15" x14ac:dyDescent="0.25">
      <c r="A21" s="31" t="s">
        <v>20</v>
      </c>
      <c r="B21" s="33">
        <f>SUM(B16:B20)</f>
        <v>1468.27</v>
      </c>
      <c r="C21" s="28">
        <f t="shared" ref="C21:H21" si="2">SUM(C16:C20)</f>
        <v>33.402999999999999</v>
      </c>
      <c r="D21" s="28">
        <f t="shared" si="2"/>
        <v>498.05499999999995</v>
      </c>
      <c r="E21" s="28">
        <f t="shared" si="2"/>
        <v>95.626000000000005</v>
      </c>
      <c r="F21" s="28">
        <f t="shared" si="2"/>
        <v>372.92</v>
      </c>
      <c r="G21" s="28">
        <f t="shared" si="2"/>
        <v>201.922</v>
      </c>
      <c r="H21" s="28">
        <f t="shared" si="2"/>
        <v>93.478000000000009</v>
      </c>
      <c r="I21" s="29">
        <f t="shared" ref="I21" si="3">SUM(I16:I20)</f>
        <v>2763.6739999999995</v>
      </c>
      <c r="J21"/>
      <c r="K21"/>
    </row>
    <row r="22" spans="1:15" x14ac:dyDescent="0.25">
      <c r="A22"/>
      <c r="B22"/>
      <c r="C22"/>
      <c r="D22"/>
      <c r="E22"/>
      <c r="F22"/>
      <c r="G22"/>
      <c r="H22"/>
      <c r="I22"/>
      <c r="J22"/>
      <c r="K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</row>
    <row r="24" spans="1:15" x14ac:dyDescent="0.25">
      <c r="A24" s="10" t="s">
        <v>53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5" ht="66" customHeight="1" x14ac:dyDescent="0.25">
      <c r="A25" s="13"/>
      <c r="B25" s="15" t="s">
        <v>35</v>
      </c>
      <c r="C25" s="15" t="s">
        <v>36</v>
      </c>
      <c r="D25" s="15" t="s">
        <v>37</v>
      </c>
      <c r="E25"/>
      <c r="F25"/>
      <c r="G25"/>
      <c r="H25"/>
      <c r="I25"/>
      <c r="J25"/>
      <c r="K25"/>
    </row>
    <row r="26" spans="1:15" ht="29.25" customHeight="1" x14ac:dyDescent="0.25">
      <c r="A26" s="22" t="s">
        <v>51</v>
      </c>
      <c r="B26" s="23" t="s">
        <v>38</v>
      </c>
      <c r="C26" s="23" t="s">
        <v>39</v>
      </c>
      <c r="D26" s="26" t="s">
        <v>40</v>
      </c>
      <c r="E26"/>
      <c r="F26"/>
      <c r="G26"/>
      <c r="H26"/>
      <c r="I26"/>
      <c r="J26"/>
      <c r="K26"/>
    </row>
    <row r="27" spans="1:15" x14ac:dyDescent="0.25">
      <c r="A27" s="13" t="s">
        <v>15</v>
      </c>
      <c r="B27" s="30">
        <v>843.93399999999997</v>
      </c>
      <c r="C27" s="30">
        <v>41.518999999999998</v>
      </c>
      <c r="D27" s="48">
        <f>(B27+C27)</f>
        <v>885.45299999999997</v>
      </c>
      <c r="E27"/>
      <c r="F27"/>
      <c r="G27"/>
      <c r="H27"/>
      <c r="I27"/>
      <c r="J27"/>
      <c r="K27"/>
    </row>
    <row r="28" spans="1:15" x14ac:dyDescent="0.25">
      <c r="A28" s="13" t="s">
        <v>16</v>
      </c>
      <c r="B28" s="30">
        <v>679.33500000000004</v>
      </c>
      <c r="C28" s="30">
        <v>25.939</v>
      </c>
      <c r="D28" s="48">
        <f t="shared" ref="D28:D32" si="4">(B28+C28)</f>
        <v>705.274</v>
      </c>
      <c r="E28"/>
      <c r="F28"/>
      <c r="G28"/>
      <c r="H28"/>
      <c r="I28"/>
      <c r="J28"/>
      <c r="K28"/>
    </row>
    <row r="29" spans="1:15" x14ac:dyDescent="0.25">
      <c r="A29" s="13" t="s">
        <v>17</v>
      </c>
      <c r="B29" s="30">
        <v>812.01800000000003</v>
      </c>
      <c r="C29" s="30">
        <v>221.7</v>
      </c>
      <c r="D29" s="48">
        <f t="shared" si="4"/>
        <v>1033.7180000000001</v>
      </c>
      <c r="E29"/>
      <c r="F29"/>
      <c r="G29"/>
      <c r="H29"/>
      <c r="I29"/>
      <c r="J29"/>
      <c r="K29"/>
    </row>
    <row r="30" spans="1:15" x14ac:dyDescent="0.25">
      <c r="A30" s="13" t="s">
        <v>18</v>
      </c>
      <c r="B30" s="30">
        <v>1008.313</v>
      </c>
      <c r="C30" s="30">
        <v>42.203000000000003</v>
      </c>
      <c r="D30" s="48">
        <f t="shared" si="4"/>
        <v>1050.5160000000001</v>
      </c>
      <c r="E30"/>
      <c r="F30"/>
      <c r="G30"/>
      <c r="H30"/>
      <c r="I30"/>
      <c r="J30"/>
      <c r="K30"/>
    </row>
    <row r="31" spans="1:15" x14ac:dyDescent="0.25">
      <c r="A31" s="13" t="s">
        <v>19</v>
      </c>
      <c r="B31" s="30">
        <v>580.15099999999995</v>
      </c>
      <c r="C31" s="30">
        <v>94.463999999999999</v>
      </c>
      <c r="D31" s="48">
        <f t="shared" si="4"/>
        <v>674.61500000000001</v>
      </c>
      <c r="E31"/>
      <c r="F31"/>
      <c r="G31"/>
      <c r="H31"/>
      <c r="I31"/>
      <c r="J31"/>
      <c r="K31"/>
    </row>
    <row r="32" spans="1:15" x14ac:dyDescent="0.25">
      <c r="A32" s="31" t="s">
        <v>20</v>
      </c>
      <c r="B32" s="33">
        <f>SUM(B27:B31)</f>
        <v>3923.7510000000002</v>
      </c>
      <c r="C32" s="28">
        <f t="shared" ref="C32" si="5">SUM(C27:C31)</f>
        <v>425.82499999999999</v>
      </c>
      <c r="D32" s="29">
        <f t="shared" si="4"/>
        <v>4349.576</v>
      </c>
      <c r="E32"/>
      <c r="F32"/>
      <c r="G32"/>
      <c r="H32"/>
      <c r="I32"/>
      <c r="J32"/>
      <c r="K32"/>
    </row>
    <row r="33" spans="1:11" x14ac:dyDescent="0.25">
      <c r="A33" t="s">
        <v>41</v>
      </c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 s="10" t="s">
        <v>52</v>
      </c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s="8" customFormat="1" ht="45" x14ac:dyDescent="0.25">
      <c r="A39" s="13"/>
      <c r="B39" s="15" t="s">
        <v>50</v>
      </c>
      <c r="C39" s="15" t="s">
        <v>42</v>
      </c>
      <c r="D39" s="15" t="s">
        <v>43</v>
      </c>
      <c r="E39" s="15" t="s">
        <v>44</v>
      </c>
      <c r="F39" s="17" t="s">
        <v>49</v>
      </c>
      <c r="G39" s="10"/>
      <c r="H39" s="10"/>
      <c r="I39" s="10"/>
      <c r="J39" s="10"/>
      <c r="K39" s="10"/>
    </row>
    <row r="40" spans="1:11" ht="30.75" customHeight="1" x14ac:dyDescent="0.25">
      <c r="A40" s="22" t="s">
        <v>51</v>
      </c>
      <c r="B40" s="23" t="s">
        <v>14</v>
      </c>
      <c r="C40" s="23" t="s">
        <v>39</v>
      </c>
      <c r="D40" s="23" t="s">
        <v>45</v>
      </c>
      <c r="E40" s="23" t="s">
        <v>46</v>
      </c>
      <c r="F40" s="26" t="s">
        <v>48</v>
      </c>
      <c r="G40"/>
      <c r="H40"/>
      <c r="I40"/>
      <c r="J40"/>
      <c r="K40"/>
    </row>
    <row r="41" spans="1:11" x14ac:dyDescent="0.25">
      <c r="A41" s="13" t="s">
        <v>15</v>
      </c>
      <c r="B41" s="30">
        <v>1813.9</v>
      </c>
      <c r="C41" s="30">
        <v>41.518999999999998</v>
      </c>
      <c r="D41" s="30">
        <v>0</v>
      </c>
      <c r="E41" s="30">
        <v>0</v>
      </c>
      <c r="F41" s="48">
        <f>(B41+C41+D41+E41)</f>
        <v>1855.4190000000001</v>
      </c>
      <c r="G41"/>
      <c r="H41"/>
      <c r="I41"/>
      <c r="J41"/>
      <c r="K41"/>
    </row>
    <row r="42" spans="1:11" x14ac:dyDescent="0.25">
      <c r="A42" s="13" t="s">
        <v>16</v>
      </c>
      <c r="B42" s="30">
        <v>652.42899999999997</v>
      </c>
      <c r="C42" s="30">
        <v>25.939</v>
      </c>
      <c r="D42" s="30">
        <v>0</v>
      </c>
      <c r="E42" s="30">
        <v>11.952</v>
      </c>
      <c r="F42" s="48">
        <f t="shared" ref="F42:F45" si="6">(B42+C42+D42+E42)</f>
        <v>690.31999999999994</v>
      </c>
      <c r="G42"/>
      <c r="H42"/>
      <c r="I42"/>
      <c r="J42"/>
      <c r="K42"/>
    </row>
    <row r="43" spans="1:11" x14ac:dyDescent="0.25">
      <c r="A43" s="13" t="s">
        <v>17</v>
      </c>
      <c r="B43" s="30">
        <v>932.59</v>
      </c>
      <c r="C43" s="30">
        <v>221.7</v>
      </c>
      <c r="D43" s="30">
        <v>0</v>
      </c>
      <c r="E43" s="30">
        <v>1.2689999999999999</v>
      </c>
      <c r="F43" s="48">
        <f t="shared" si="6"/>
        <v>1155.559</v>
      </c>
      <c r="G43"/>
      <c r="H43"/>
      <c r="I43"/>
      <c r="J43"/>
      <c r="K43"/>
    </row>
    <row r="44" spans="1:11" x14ac:dyDescent="0.25">
      <c r="A44" s="13" t="s">
        <v>18</v>
      </c>
      <c r="B44" s="30">
        <v>1243.2460000000001</v>
      </c>
      <c r="C44" s="30">
        <v>42.203000000000003</v>
      </c>
      <c r="D44" s="30">
        <v>0</v>
      </c>
      <c r="E44" s="30">
        <v>0</v>
      </c>
      <c r="F44" s="48">
        <f t="shared" si="6"/>
        <v>1285.4490000000001</v>
      </c>
      <c r="G44"/>
      <c r="H44"/>
      <c r="I44"/>
      <c r="J44"/>
      <c r="K44"/>
    </row>
    <row r="45" spans="1:11" x14ac:dyDescent="0.25">
      <c r="A45" s="13" t="s">
        <v>19</v>
      </c>
      <c r="B45" s="30">
        <v>440.3</v>
      </c>
      <c r="C45" s="30">
        <v>94.463999999999999</v>
      </c>
      <c r="D45" s="30">
        <v>0</v>
      </c>
      <c r="E45" s="30">
        <v>0</v>
      </c>
      <c r="F45" s="48">
        <f t="shared" si="6"/>
        <v>534.76400000000001</v>
      </c>
      <c r="G45"/>
      <c r="H45"/>
      <c r="I45"/>
      <c r="J45"/>
      <c r="K45"/>
    </row>
    <row r="46" spans="1:11" x14ac:dyDescent="0.25">
      <c r="A46" s="13" t="s">
        <v>20</v>
      </c>
      <c r="B46" s="28">
        <f>SUM(B41:B45)</f>
        <v>5082.4650000000011</v>
      </c>
      <c r="C46" s="28">
        <f t="shared" ref="C46:F46" si="7">SUM(C41:C45)</f>
        <v>425.82499999999999</v>
      </c>
      <c r="D46" s="28">
        <f t="shared" si="7"/>
        <v>0</v>
      </c>
      <c r="E46" s="28">
        <f t="shared" si="7"/>
        <v>13.221</v>
      </c>
      <c r="F46" s="29">
        <f t="shared" si="7"/>
        <v>5521.5109999999995</v>
      </c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</sheetData>
  <mergeCells count="1">
    <mergeCell ref="B2:H2"/>
  </mergeCells>
  <conditionalFormatting sqref="A11:I12 A22:I23 F25:I32 E25:E26">
    <cfRule type="cellIs" dxfId="3" priority="7" stopIfTrue="1" operator="equal">
      <formula>0</formula>
    </cfRule>
    <cfRule type="cellIs" dxfId="2" priority="8" stopIfTrue="1" operator="between">
      <formula>0.499999999</formula>
      <formula>0</formula>
    </cfRule>
  </conditionalFormatting>
  <conditionalFormatting sqref="B15:E15 B21:G21">
    <cfRule type="cellIs" dxfId="1" priority="5" stopIfTrue="1" operator="equal">
      <formula>0</formula>
    </cfRule>
    <cfRule type="cellIs" dxfId="0" priority="6" stopIfTrue="1" operator="between">
      <formula>0.499999999</formula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9"/>
  <sheetViews>
    <sheetView topLeftCell="A19" workbookViewId="0">
      <selection activeCell="A38" sqref="A38"/>
    </sheetView>
  </sheetViews>
  <sheetFormatPr defaultRowHeight="15" x14ac:dyDescent="0.25"/>
  <cols>
    <col min="1" max="1" width="20.42578125" style="4" customWidth="1"/>
    <col min="2" max="2" width="14.85546875" style="4" customWidth="1"/>
    <col min="3" max="3" width="22.7109375" style="4" customWidth="1"/>
    <col min="4" max="4" width="18.140625" style="4" customWidth="1"/>
    <col min="5" max="5" width="15.7109375" style="4" customWidth="1"/>
    <col min="6" max="6" width="15.42578125" style="4" customWidth="1"/>
    <col min="7" max="7" width="14.140625" style="4" customWidth="1"/>
    <col min="8" max="8" width="14.85546875" style="4" customWidth="1"/>
    <col min="9" max="9" width="12.85546875" style="4" customWidth="1"/>
    <col min="10" max="12" width="9.140625" style="4"/>
    <col min="13" max="13" width="15.140625" style="4" customWidth="1"/>
    <col min="14" max="14" width="12.140625" style="4" customWidth="1"/>
    <col min="15" max="16384" width="9.140625" style="4"/>
  </cols>
  <sheetData>
    <row r="2" spans="1:25" x14ac:dyDescent="0.25">
      <c r="A2" s="10" t="s">
        <v>54</v>
      </c>
      <c r="B2" s="3"/>
      <c r="C2" s="3"/>
      <c r="D2" s="3"/>
      <c r="E2" s="3"/>
      <c r="F2" s="3"/>
      <c r="G2" s="3"/>
      <c r="H2" s="3"/>
    </row>
    <row r="3" spans="1:25" x14ac:dyDescent="0.25">
      <c r="A3" s="9"/>
      <c r="B3" s="52"/>
      <c r="C3" s="52"/>
      <c r="D3" s="52"/>
      <c r="E3" s="52"/>
      <c r="F3" s="52"/>
      <c r="G3" s="52"/>
      <c r="H3" s="52"/>
      <c r="R3" s="2"/>
      <c r="S3" s="2"/>
      <c r="T3" s="2"/>
      <c r="U3" s="2"/>
      <c r="V3" s="2"/>
      <c r="W3" s="2"/>
      <c r="X3" s="2"/>
      <c r="Y3" s="2"/>
    </row>
    <row r="4" spans="1:25" s="8" customFormat="1" ht="48" customHeight="1" x14ac:dyDescent="0.25">
      <c r="A4" s="13"/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4" t="s">
        <v>5</v>
      </c>
      <c r="H4" s="14" t="s">
        <v>6</v>
      </c>
    </row>
    <row r="5" spans="1:25" ht="25.5" customHeight="1" x14ac:dyDescent="0.25">
      <c r="A5" s="22" t="s">
        <v>51</v>
      </c>
      <c r="B5" s="18" t="s">
        <v>7</v>
      </c>
      <c r="C5" s="18" t="s">
        <v>8</v>
      </c>
      <c r="D5" s="18" t="s">
        <v>9</v>
      </c>
      <c r="E5" s="18" t="s">
        <v>10</v>
      </c>
      <c r="F5" s="21" t="s">
        <v>11</v>
      </c>
      <c r="G5" s="19" t="s">
        <v>12</v>
      </c>
      <c r="H5" s="20" t="s">
        <v>13</v>
      </c>
    </row>
    <row r="6" spans="1:25" x14ac:dyDescent="0.25">
      <c r="A6" s="13" t="s">
        <v>15</v>
      </c>
      <c r="B6" s="5">
        <v>23471581</v>
      </c>
      <c r="C6" s="5">
        <v>5059355</v>
      </c>
      <c r="D6" s="5">
        <v>1809802</v>
      </c>
      <c r="E6" s="5">
        <v>562441</v>
      </c>
      <c r="F6" s="5">
        <f>B6+C6+D6+E6</f>
        <v>30903179</v>
      </c>
      <c r="G6" s="5">
        <v>1532818</v>
      </c>
      <c r="H6" s="27">
        <f>SUM(F6:G6)</f>
        <v>32435997</v>
      </c>
    </row>
    <row r="7" spans="1:25" x14ac:dyDescent="0.25">
      <c r="A7" s="13" t="s">
        <v>16</v>
      </c>
      <c r="B7" s="5">
        <v>11836013</v>
      </c>
      <c r="C7" s="5">
        <v>2232693</v>
      </c>
      <c r="D7" s="5">
        <v>28682</v>
      </c>
      <c r="E7" s="5">
        <v>581761</v>
      </c>
      <c r="F7" s="5">
        <f t="shared" ref="F7:F10" si="0">B7+C7+D7+E7</f>
        <v>14679149</v>
      </c>
      <c r="G7" s="5">
        <v>867000</v>
      </c>
      <c r="H7" s="27">
        <f>SUM(F7:G7)</f>
        <v>15546149</v>
      </c>
    </row>
    <row r="8" spans="1:25" x14ac:dyDescent="0.25">
      <c r="A8" s="13" t="s">
        <v>17</v>
      </c>
      <c r="B8" s="5">
        <v>17138037</v>
      </c>
      <c r="C8" s="5">
        <v>3202939</v>
      </c>
      <c r="D8" s="5">
        <v>89008</v>
      </c>
      <c r="E8" s="5">
        <v>468178</v>
      </c>
      <c r="F8" s="5">
        <f t="shared" si="0"/>
        <v>20898162</v>
      </c>
      <c r="G8" s="5">
        <v>1240834</v>
      </c>
      <c r="H8" s="27">
        <f>SUM(F8:G8)</f>
        <v>22138996</v>
      </c>
      <c r="I8" s="6"/>
      <c r="O8" s="7"/>
    </row>
    <row r="9" spans="1:25" x14ac:dyDescent="0.25">
      <c r="A9" s="13" t="s">
        <v>18</v>
      </c>
      <c r="B9" s="5">
        <v>16839244</v>
      </c>
      <c r="C9" s="5">
        <v>3172336</v>
      </c>
      <c r="D9" s="5">
        <v>175814</v>
      </c>
      <c r="E9" s="5">
        <v>493109</v>
      </c>
      <c r="F9" s="5">
        <f t="shared" si="0"/>
        <v>20680503</v>
      </c>
      <c r="G9" s="5">
        <v>1281883</v>
      </c>
      <c r="H9" s="27">
        <f>SUM(F9:G9)</f>
        <v>21962386</v>
      </c>
      <c r="I9" s="6"/>
      <c r="O9" s="7"/>
    </row>
    <row r="10" spans="1:25" x14ac:dyDescent="0.25">
      <c r="A10" s="13" t="s">
        <v>19</v>
      </c>
      <c r="B10" s="5">
        <v>8104200</v>
      </c>
      <c r="C10" s="5">
        <v>1497424</v>
      </c>
      <c r="D10" s="5">
        <v>215588</v>
      </c>
      <c r="E10" s="5">
        <v>146172</v>
      </c>
      <c r="F10" s="5">
        <f t="shared" si="0"/>
        <v>9963384</v>
      </c>
      <c r="G10" s="5">
        <v>610649</v>
      </c>
      <c r="H10" s="27">
        <f>SUM(F10:G10)</f>
        <v>10574033</v>
      </c>
      <c r="I10" s="6"/>
      <c r="O10" s="7"/>
    </row>
    <row r="11" spans="1:25" x14ac:dyDescent="0.25">
      <c r="A11" s="13" t="s">
        <v>20</v>
      </c>
      <c r="B11" s="28">
        <f>SUM(B6:B10)</f>
        <v>77389075</v>
      </c>
      <c r="C11" s="28">
        <f>SUM(C6:C10)</f>
        <v>15164747</v>
      </c>
      <c r="D11" s="28">
        <f t="shared" ref="D11:H11" si="1">SUM(D6:D10)</f>
        <v>2318894</v>
      </c>
      <c r="E11" s="28">
        <f t="shared" si="1"/>
        <v>2251661</v>
      </c>
      <c r="F11" s="28">
        <f>SUM(F6:F10)</f>
        <v>97124377</v>
      </c>
      <c r="G11" s="28">
        <f t="shared" si="1"/>
        <v>5533184</v>
      </c>
      <c r="H11" s="29">
        <f t="shared" si="1"/>
        <v>102657561</v>
      </c>
      <c r="I11" s="6"/>
      <c r="O11" s="7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O12" s="7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O13" s="7"/>
    </row>
    <row r="14" spans="1:25" x14ac:dyDescent="0.25">
      <c r="A14" s="10" t="s">
        <v>47</v>
      </c>
      <c r="B14" s="3"/>
      <c r="C14" s="3"/>
      <c r="D14" s="3"/>
      <c r="E14" s="3"/>
      <c r="F14" s="3"/>
      <c r="G14" s="3"/>
      <c r="H14" s="3"/>
      <c r="I14" s="3"/>
      <c r="O14" s="7"/>
    </row>
    <row r="15" spans="1:25" s="8" customFormat="1" ht="47.25" customHeight="1" x14ac:dyDescent="0.25">
      <c r="A15" s="13"/>
      <c r="B15" s="16" t="s">
        <v>21</v>
      </c>
      <c r="C15" s="16" t="s">
        <v>22</v>
      </c>
      <c r="D15" s="16" t="s">
        <v>23</v>
      </c>
      <c r="E15" s="16" t="s">
        <v>24</v>
      </c>
      <c r="F15" s="16" t="s">
        <v>25</v>
      </c>
      <c r="G15" s="38" t="s">
        <v>2</v>
      </c>
      <c r="H15" s="39" t="s">
        <v>3</v>
      </c>
      <c r="I15" s="40" t="s">
        <v>26</v>
      </c>
      <c r="J15" s="10"/>
      <c r="K15" s="10"/>
      <c r="O15" s="11"/>
    </row>
    <row r="16" spans="1:25" ht="29.25" customHeight="1" x14ac:dyDescent="0.25">
      <c r="A16" s="34" t="s">
        <v>51</v>
      </c>
      <c r="B16" s="45" t="s">
        <v>27</v>
      </c>
      <c r="C16" s="46" t="s">
        <v>28</v>
      </c>
      <c r="D16" s="46" t="s">
        <v>29</v>
      </c>
      <c r="E16" s="46" t="s">
        <v>30</v>
      </c>
      <c r="F16" s="46" t="s">
        <v>31</v>
      </c>
      <c r="G16" s="46" t="s">
        <v>32</v>
      </c>
      <c r="H16" s="46" t="s">
        <v>33</v>
      </c>
      <c r="I16" s="47" t="s">
        <v>34</v>
      </c>
      <c r="J16"/>
      <c r="K16"/>
      <c r="O16" s="7"/>
    </row>
    <row r="17" spans="1:15" x14ac:dyDescent="0.25">
      <c r="A17" s="31" t="s">
        <v>15</v>
      </c>
      <c r="B17" s="41">
        <v>428800</v>
      </c>
      <c r="C17" s="5">
        <v>9900</v>
      </c>
      <c r="D17" s="5">
        <v>128867</v>
      </c>
      <c r="E17" s="5">
        <v>39300</v>
      </c>
      <c r="F17" s="5">
        <v>198942</v>
      </c>
      <c r="G17" s="5">
        <v>96140</v>
      </c>
      <c r="H17" s="5">
        <v>21986</v>
      </c>
      <c r="I17" s="27">
        <f>SUM(B17:H17)</f>
        <v>923935</v>
      </c>
      <c r="J17"/>
      <c r="K17"/>
      <c r="O17" s="7"/>
    </row>
    <row r="18" spans="1:15" x14ac:dyDescent="0.25">
      <c r="A18" s="31" t="s">
        <v>16</v>
      </c>
      <c r="B18" s="41">
        <v>356800</v>
      </c>
      <c r="C18" s="5"/>
      <c r="D18" s="5">
        <v>62500</v>
      </c>
      <c r="E18" s="5"/>
      <c r="F18" s="5">
        <v>33500</v>
      </c>
      <c r="G18" s="5">
        <v>36742</v>
      </c>
      <c r="H18" s="5">
        <v>20730</v>
      </c>
      <c r="I18" s="27">
        <f>SUM(B18:H18)</f>
        <v>510272</v>
      </c>
      <c r="J18"/>
      <c r="K18"/>
      <c r="O18" s="7"/>
    </row>
    <row r="19" spans="1:15" x14ac:dyDescent="0.25">
      <c r="A19" s="35" t="s">
        <v>17</v>
      </c>
      <c r="B19" s="41">
        <v>210282</v>
      </c>
      <c r="C19" s="5">
        <v>7677</v>
      </c>
      <c r="D19" s="5">
        <v>112999</v>
      </c>
      <c r="E19" s="5">
        <v>22171</v>
      </c>
      <c r="F19" s="5">
        <v>72563</v>
      </c>
      <c r="G19" s="5">
        <v>46031</v>
      </c>
      <c r="H19" s="5">
        <v>35118</v>
      </c>
      <c r="I19" s="27">
        <f>SUM(B19:H19)</f>
        <v>506841</v>
      </c>
      <c r="J19"/>
      <c r="K19"/>
      <c r="O19" s="7"/>
    </row>
    <row r="20" spans="1:15" x14ac:dyDescent="0.25">
      <c r="A20" s="36" t="s">
        <v>18</v>
      </c>
      <c r="B20" s="41">
        <v>307942</v>
      </c>
      <c r="C20" s="5">
        <v>11753</v>
      </c>
      <c r="D20" s="5">
        <v>125636</v>
      </c>
      <c r="E20" s="5">
        <v>20699</v>
      </c>
      <c r="F20" s="5">
        <v>43779</v>
      </c>
      <c r="G20" s="5">
        <v>16617</v>
      </c>
      <c r="H20" s="5">
        <v>11489</v>
      </c>
      <c r="I20" s="27">
        <f>SUM(B20:H20)</f>
        <v>537915</v>
      </c>
      <c r="J20"/>
      <c r="K20"/>
      <c r="O20" s="7"/>
    </row>
    <row r="21" spans="1:15" x14ac:dyDescent="0.25">
      <c r="A21" s="37" t="s">
        <v>19</v>
      </c>
      <c r="B21" s="42">
        <v>164446</v>
      </c>
      <c r="C21" s="43">
        <v>4073</v>
      </c>
      <c r="D21" s="43">
        <v>68053</v>
      </c>
      <c r="E21" s="43">
        <v>13456</v>
      </c>
      <c r="F21" s="43">
        <v>24136</v>
      </c>
      <c r="G21" s="43">
        <v>6392</v>
      </c>
      <c r="H21" s="43">
        <v>4155</v>
      </c>
      <c r="I21" s="44">
        <f>SUM(B21:H21)</f>
        <v>284711</v>
      </c>
      <c r="J21"/>
      <c r="K21"/>
      <c r="O21" s="7"/>
    </row>
    <row r="22" spans="1:15" x14ac:dyDescent="0.25">
      <c r="A22" s="32" t="s">
        <v>20</v>
      </c>
      <c r="B22" s="33">
        <f>SUM(B17:B21)</f>
        <v>1468270</v>
      </c>
      <c r="C22" s="33">
        <f t="shared" ref="C22:H22" si="2">SUM(C17:C21)</f>
        <v>33403</v>
      </c>
      <c r="D22" s="33">
        <f t="shared" si="2"/>
        <v>498055</v>
      </c>
      <c r="E22" s="33">
        <f t="shared" si="2"/>
        <v>95626</v>
      </c>
      <c r="F22" s="33">
        <f t="shared" si="2"/>
        <v>372920</v>
      </c>
      <c r="G22" s="33">
        <f t="shared" si="2"/>
        <v>201922</v>
      </c>
      <c r="H22" s="33">
        <f t="shared" si="2"/>
        <v>93478</v>
      </c>
      <c r="I22" s="29">
        <f t="shared" ref="I22" si="3">SUM(I17:I21)</f>
        <v>2763674</v>
      </c>
      <c r="J22"/>
      <c r="K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</row>
    <row r="25" spans="1:15" x14ac:dyDescent="0.25">
      <c r="A25" s="10" t="s">
        <v>53</v>
      </c>
      <c r="B25"/>
      <c r="C25"/>
      <c r="D25"/>
      <c r="E25"/>
      <c r="F25"/>
      <c r="G25"/>
      <c r="H25"/>
      <c r="I25"/>
      <c r="J25"/>
      <c r="K25"/>
    </row>
    <row r="26" spans="1:15" ht="66" customHeight="1" x14ac:dyDescent="0.25">
      <c r="A26" s="13"/>
      <c r="B26" s="15" t="s">
        <v>35</v>
      </c>
      <c r="C26" s="15" t="s">
        <v>36</v>
      </c>
      <c r="D26" s="15" t="s">
        <v>37</v>
      </c>
      <c r="E26"/>
      <c r="F26"/>
      <c r="G26"/>
      <c r="H26"/>
      <c r="I26"/>
      <c r="J26"/>
      <c r="K26"/>
    </row>
    <row r="27" spans="1:15" ht="29.25" customHeight="1" x14ac:dyDescent="0.25">
      <c r="A27" s="22" t="s">
        <v>51</v>
      </c>
      <c r="B27" s="23" t="s">
        <v>38</v>
      </c>
      <c r="C27" s="23" t="s">
        <v>39</v>
      </c>
      <c r="D27" s="26" t="s">
        <v>40</v>
      </c>
      <c r="E27"/>
      <c r="F27"/>
      <c r="G27"/>
      <c r="H27"/>
      <c r="I27"/>
      <c r="J27"/>
      <c r="K27"/>
    </row>
    <row r="28" spans="1:15" x14ac:dyDescent="0.25">
      <c r="A28" s="13" t="s">
        <v>15</v>
      </c>
      <c r="B28" s="5">
        <v>843934</v>
      </c>
      <c r="C28" s="5">
        <v>41519</v>
      </c>
      <c r="D28" s="27">
        <f>B28+C28</f>
        <v>885453</v>
      </c>
      <c r="E28"/>
      <c r="F28"/>
      <c r="G28"/>
      <c r="H28"/>
      <c r="I28"/>
      <c r="J28"/>
      <c r="K28"/>
    </row>
    <row r="29" spans="1:15" x14ac:dyDescent="0.25">
      <c r="A29" s="13" t="s">
        <v>16</v>
      </c>
      <c r="B29" s="5">
        <v>679335</v>
      </c>
      <c r="C29" s="5">
        <v>25939</v>
      </c>
      <c r="D29" s="27">
        <f t="shared" ref="D29:D33" si="4">B29+C29</f>
        <v>705274</v>
      </c>
      <c r="E29"/>
      <c r="F29"/>
      <c r="G29"/>
      <c r="H29"/>
      <c r="I29"/>
      <c r="J29"/>
      <c r="K29"/>
    </row>
    <row r="30" spans="1:15" x14ac:dyDescent="0.25">
      <c r="A30" s="13" t="s">
        <v>17</v>
      </c>
      <c r="B30" s="5">
        <v>812018</v>
      </c>
      <c r="C30" s="5">
        <v>221700</v>
      </c>
      <c r="D30" s="27">
        <f t="shared" si="4"/>
        <v>1033718</v>
      </c>
      <c r="E30"/>
      <c r="F30"/>
      <c r="G30"/>
      <c r="H30"/>
      <c r="I30"/>
      <c r="J30"/>
      <c r="K30"/>
    </row>
    <row r="31" spans="1:15" x14ac:dyDescent="0.25">
      <c r="A31" s="13" t="s">
        <v>18</v>
      </c>
      <c r="B31" s="5">
        <v>1008313</v>
      </c>
      <c r="C31" s="5">
        <v>42203</v>
      </c>
      <c r="D31" s="27">
        <f t="shared" si="4"/>
        <v>1050516</v>
      </c>
      <c r="E31"/>
      <c r="F31"/>
      <c r="G31"/>
      <c r="H31"/>
      <c r="I31"/>
      <c r="J31"/>
      <c r="K31"/>
    </row>
    <row r="32" spans="1:15" x14ac:dyDescent="0.25">
      <c r="A32" s="13" t="s">
        <v>19</v>
      </c>
      <c r="B32" s="5">
        <v>580151</v>
      </c>
      <c r="C32" s="5">
        <v>94464</v>
      </c>
      <c r="D32" s="27">
        <f t="shared" si="4"/>
        <v>674615</v>
      </c>
      <c r="E32"/>
      <c r="F32"/>
      <c r="G32"/>
      <c r="H32"/>
      <c r="I32"/>
      <c r="J32"/>
      <c r="K32"/>
    </row>
    <row r="33" spans="1:11" x14ac:dyDescent="0.25">
      <c r="A33" s="13" t="s">
        <v>20</v>
      </c>
      <c r="B33" s="28">
        <v>3923751</v>
      </c>
      <c r="C33" s="28">
        <v>425825</v>
      </c>
      <c r="D33" s="29">
        <f t="shared" si="4"/>
        <v>4349576</v>
      </c>
      <c r="E33"/>
      <c r="F33"/>
      <c r="G33"/>
      <c r="H33"/>
      <c r="I33"/>
      <c r="J33"/>
      <c r="K33"/>
    </row>
    <row r="34" spans="1:11" x14ac:dyDescent="0.25">
      <c r="A34" t="s">
        <v>41</v>
      </c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 s="53" t="s">
        <v>52</v>
      </c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s="8" customFormat="1" ht="45" x14ac:dyDescent="0.25">
      <c r="A40" s="13"/>
      <c r="B40" s="15" t="s">
        <v>50</v>
      </c>
      <c r="C40" s="15" t="s">
        <v>42</v>
      </c>
      <c r="D40" s="15" t="s">
        <v>43</v>
      </c>
      <c r="E40" s="15" t="s">
        <v>44</v>
      </c>
      <c r="F40" s="17" t="s">
        <v>49</v>
      </c>
      <c r="G40" s="10"/>
      <c r="H40" s="10"/>
      <c r="I40" s="10"/>
      <c r="J40" s="10"/>
      <c r="K40" s="10"/>
    </row>
    <row r="41" spans="1:11" ht="30.75" customHeight="1" x14ac:dyDescent="0.25">
      <c r="A41" s="22" t="s">
        <v>51</v>
      </c>
      <c r="B41" s="23" t="s">
        <v>14</v>
      </c>
      <c r="C41" s="23" t="s">
        <v>39</v>
      </c>
      <c r="D41" s="23" t="s">
        <v>45</v>
      </c>
      <c r="E41" s="23" t="s">
        <v>46</v>
      </c>
      <c r="F41" s="26" t="s">
        <v>48</v>
      </c>
      <c r="G41"/>
      <c r="H41"/>
      <c r="I41"/>
      <c r="J41"/>
      <c r="K41"/>
    </row>
    <row r="42" spans="1:11" x14ac:dyDescent="0.25">
      <c r="A42" s="13" t="s">
        <v>15</v>
      </c>
      <c r="B42" s="5">
        <v>1813900</v>
      </c>
      <c r="C42" s="5">
        <v>41519</v>
      </c>
      <c r="D42" s="5"/>
      <c r="E42" s="5"/>
      <c r="F42" s="27">
        <f>B42+C42+D42+E42</f>
        <v>1855419</v>
      </c>
      <c r="G42"/>
      <c r="H42"/>
      <c r="I42"/>
      <c r="J42"/>
      <c r="K42"/>
    </row>
    <row r="43" spans="1:11" x14ac:dyDescent="0.25">
      <c r="A43" s="13" t="s">
        <v>16</v>
      </c>
      <c r="B43" s="5">
        <v>652429</v>
      </c>
      <c r="C43" s="5">
        <v>25939</v>
      </c>
      <c r="D43" s="5"/>
      <c r="E43" s="5">
        <v>11952</v>
      </c>
      <c r="F43" s="27">
        <f t="shared" ref="F43:F47" si="5">B43+C43+D43+E43</f>
        <v>690320</v>
      </c>
      <c r="G43"/>
      <c r="H43"/>
      <c r="I43"/>
      <c r="J43"/>
      <c r="K43"/>
    </row>
    <row r="44" spans="1:11" x14ac:dyDescent="0.25">
      <c r="A44" s="13" t="s">
        <v>17</v>
      </c>
      <c r="B44" s="5">
        <v>932590</v>
      </c>
      <c r="C44" s="5">
        <v>221700</v>
      </c>
      <c r="D44" s="5"/>
      <c r="E44" s="5">
        <v>1269</v>
      </c>
      <c r="F44" s="27">
        <f t="shared" si="5"/>
        <v>1155559</v>
      </c>
      <c r="G44"/>
      <c r="H44"/>
      <c r="I44"/>
      <c r="J44"/>
      <c r="K44"/>
    </row>
    <row r="45" spans="1:11" x14ac:dyDescent="0.25">
      <c r="A45" s="13" t="s">
        <v>18</v>
      </c>
      <c r="B45" s="5">
        <v>1243246</v>
      </c>
      <c r="C45" s="5">
        <v>42203</v>
      </c>
      <c r="D45" s="5"/>
      <c r="E45" s="5"/>
      <c r="F45" s="27">
        <f t="shared" si="5"/>
        <v>1285449</v>
      </c>
      <c r="G45"/>
      <c r="H45"/>
      <c r="I45"/>
      <c r="J45"/>
      <c r="K45"/>
    </row>
    <row r="46" spans="1:11" x14ac:dyDescent="0.25">
      <c r="A46" s="13" t="s">
        <v>19</v>
      </c>
      <c r="B46" s="5">
        <v>440300</v>
      </c>
      <c r="C46" s="5">
        <v>94464</v>
      </c>
      <c r="D46" s="5"/>
      <c r="E46" s="5"/>
      <c r="F46" s="27">
        <f t="shared" si="5"/>
        <v>534764</v>
      </c>
      <c r="G46"/>
      <c r="H46"/>
      <c r="I46"/>
      <c r="J46"/>
      <c r="K46"/>
    </row>
    <row r="47" spans="1:11" x14ac:dyDescent="0.25">
      <c r="A47" s="13" t="s">
        <v>20</v>
      </c>
      <c r="B47" s="28">
        <v>5082465</v>
      </c>
      <c r="C47" s="28">
        <v>425825</v>
      </c>
      <c r="D47" s="28"/>
      <c r="E47" s="28">
        <v>13221</v>
      </c>
      <c r="F47" s="29">
        <f t="shared" si="5"/>
        <v>5521511</v>
      </c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</sheetData>
  <mergeCells count="1">
    <mergeCell ref="B3:H3"/>
  </mergeCells>
  <conditionalFormatting sqref="A12:I13 A23:I24 F26:I33 E26:E27 B6:E10">
    <cfRule type="cellIs" dxfId="11" priority="15" stopIfTrue="1" operator="equal">
      <formula>0</formula>
    </cfRule>
    <cfRule type="cellIs" dxfId="10" priority="16" stopIfTrue="1" operator="between">
      <formula>0.499999999</formula>
      <formula>0</formula>
    </cfRule>
  </conditionalFormatting>
  <conditionalFormatting sqref="B16:E20 I16:I20 B22:I22">
    <cfRule type="cellIs" dxfId="9" priority="5" stopIfTrue="1" operator="equal">
      <formula>0</formula>
    </cfRule>
    <cfRule type="cellIs" dxfId="8" priority="6" stopIfTrue="1" operator="between">
      <formula>0.499999999</formula>
      <formula>0</formula>
    </cfRule>
  </conditionalFormatting>
  <conditionalFormatting sqref="B28:D32">
    <cfRule type="cellIs" dxfId="7" priority="3" stopIfTrue="1" operator="equal">
      <formula>0</formula>
    </cfRule>
    <cfRule type="cellIs" dxfId="6" priority="4" stopIfTrue="1" operator="between">
      <formula>0.499999999</formula>
      <formula>0</formula>
    </cfRule>
  </conditionalFormatting>
  <conditionalFormatting sqref="B42:E46">
    <cfRule type="cellIs" dxfId="5" priority="1" stopIfTrue="1" operator="equal">
      <formula>0</formula>
    </cfRule>
    <cfRule type="cellIs" dxfId="4" priority="2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Mio kr</vt:lpstr>
      <vt:lpstr>1000 kr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</dc:creator>
  <cp:lastModifiedBy>Natacha Jensen, NJE.</cp:lastModifiedBy>
  <dcterms:created xsi:type="dcterms:W3CDTF">2011-06-14T09:00:42Z</dcterms:created>
  <dcterms:modified xsi:type="dcterms:W3CDTF">2014-02-26T15:58:59Z</dcterms:modified>
</cp:coreProperties>
</file>