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https://regioner-my.sharepoint.com/personal/mgjen_regioner_dk/Documents/Desktop/"/>
    </mc:Choice>
  </mc:AlternateContent>
  <xr:revisionPtr revIDLastSave="0" documentId="8_{75671E19-42ED-40C5-B156-41EE5A28FBD8}" xr6:coauthVersionLast="46" xr6:coauthVersionMax="46" xr10:uidLastSave="{00000000-0000-0000-0000-000000000000}"/>
  <bookViews>
    <workbookView xWindow="735" yWindow="735" windowWidth="16995" windowHeight="11618" xr2:uid="{00000000-000D-0000-FFFF-FFFF00000000}"/>
  </bookViews>
  <sheets>
    <sheet name="Risikotjekliste" sheetId="1" r:id="rId1"/>
  </sheets>
  <definedNames>
    <definedName name="_xlnm.Print_Area" localSheetId="0">Risikotjekliste!$B$2:$K$212</definedName>
    <definedName name="Z_34837455_485E_4160_9F39_FEEF768E7DA9_.wvu.PrintArea" localSheetId="0" hidden="1">Risikotjekliste!$B$2:$K$208</definedName>
    <definedName name="Z_9D685077_4C66_4B54_A3A9_437BD4B8B057_.wvu.PrintArea" localSheetId="0" hidden="1">Risikotjekliste!$B$2:$K$208</definedName>
  </definedNames>
  <calcPr calcId="191029"/>
  <customWorkbookViews>
    <customWorkbookView name="Cathrine Harhoff - Privat visning" guid="{9D685077-4C66-4B54-A3A9-437BD4B8B057}" mergeInterval="0" personalView="1" maximized="1" windowWidth="1676" windowHeight="825" activeSheetId="1"/>
    <customWorkbookView name="Viktor Greir - Personal View" guid="{34837455-485E-4160-9F39-FEEF768E7DA9}"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2" i="1" l="1"/>
  <c r="G211" i="1"/>
  <c r="G210" i="1"/>
  <c r="G209" i="1"/>
  <c r="G208" i="1"/>
  <c r="G207" i="1"/>
  <c r="G206" i="1"/>
  <c r="G205" i="1"/>
  <c r="G204" i="1"/>
  <c r="G203" i="1"/>
  <c r="G202" i="1"/>
  <c r="G201" i="1"/>
  <c r="G200" i="1"/>
  <c r="G199" i="1"/>
  <c r="G198" i="1"/>
  <c r="G197" i="1"/>
  <c r="G196" i="1"/>
  <c r="G195" i="1"/>
  <c r="G194" i="1"/>
  <c r="G193" i="1"/>
  <c r="G192" i="1"/>
  <c r="G191" i="1"/>
  <c r="G181" i="1"/>
  <c r="G180" i="1"/>
  <c r="G179" i="1"/>
  <c r="G178" i="1"/>
  <c r="G177" i="1"/>
  <c r="G176" i="1"/>
  <c r="G175" i="1"/>
  <c r="G174" i="1"/>
  <c r="G173" i="1"/>
  <c r="G172" i="1"/>
  <c r="G171" i="1"/>
  <c r="G170" i="1"/>
  <c r="G169" i="1"/>
  <c r="G168"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7" i="1"/>
  <c r="G106" i="1"/>
  <c r="G105" i="1"/>
  <c r="G104" i="1"/>
  <c r="G103" i="1"/>
  <c r="G102" i="1"/>
  <c r="G101" i="1"/>
  <c r="G100" i="1"/>
  <c r="G99" i="1"/>
  <c r="G98" i="1"/>
  <c r="G97" i="1"/>
  <c r="G96" i="1"/>
  <c r="G95" i="1"/>
  <c r="G94" i="1"/>
  <c r="G93" i="1"/>
  <c r="G92" i="1"/>
  <c r="G91" i="1"/>
  <c r="G90" i="1"/>
  <c r="G89" i="1"/>
  <c r="G88" i="1"/>
  <c r="G87" i="1"/>
  <c r="G86" i="1"/>
  <c r="G85" i="1"/>
  <c r="G84" i="1"/>
  <c r="G83" i="1"/>
  <c r="G74" i="1"/>
  <c r="G73" i="1"/>
  <c r="G72" i="1"/>
  <c r="G65" i="1"/>
  <c r="G64" i="1"/>
  <c r="G63" i="1"/>
  <c r="G62" i="1"/>
  <c r="G61" i="1"/>
  <c r="G60" i="1"/>
  <c r="G59" i="1"/>
  <c r="G58" i="1"/>
  <c r="G57" i="1"/>
  <c r="G56" i="1"/>
  <c r="G55" i="1"/>
  <c r="G48" i="1"/>
  <c r="G47" i="1"/>
  <c r="G46" i="1"/>
  <c r="G45" i="1"/>
  <c r="G44" i="1"/>
  <c r="G43" i="1"/>
  <c r="G42" i="1"/>
  <c r="G38" i="1"/>
  <c r="G41" i="1"/>
  <c r="G40" i="1"/>
  <c r="G39" i="1"/>
  <c r="G37" i="1"/>
  <c r="G36" i="1"/>
  <c r="G35" i="1"/>
  <c r="G34" i="1"/>
  <c r="G33" i="1"/>
  <c r="F26" i="1" l="1"/>
  <c r="H133" i="1"/>
  <c r="F23" i="1" l="1"/>
  <c r="F25" i="1"/>
  <c r="F24" i="1"/>
  <c r="F21" i="1"/>
  <c r="F22" i="1"/>
</calcChain>
</file>

<file path=xl/sharedStrings.xml><?xml version="1.0" encoding="utf-8"?>
<sst xmlns="http://schemas.openxmlformats.org/spreadsheetml/2006/main" count="404" uniqueCount="365">
  <si>
    <t>Risikotjekliste</t>
  </si>
  <si>
    <t>Projektnavn:</t>
  </si>
  <si>
    <t>1. Forretningsmæssige forhold</t>
  </si>
  <si>
    <t>Forklaring</t>
  </si>
  <si>
    <t>1.1</t>
  </si>
  <si>
    <t>1.2</t>
  </si>
  <si>
    <t>1.3</t>
  </si>
  <si>
    <t>1.4</t>
  </si>
  <si>
    <t>Omlægning af systemer</t>
  </si>
  <si>
    <t>1.5</t>
  </si>
  <si>
    <t>Krav om anvendelse</t>
  </si>
  <si>
    <t>Forretningsmodel</t>
  </si>
  <si>
    <t>1.8</t>
  </si>
  <si>
    <t>1.9</t>
  </si>
  <si>
    <t>Ikke-økonomiske gevinster</t>
  </si>
  <si>
    <t>2. Projektets tilrettelæggelse</t>
  </si>
  <si>
    <t>2.6</t>
  </si>
  <si>
    <t>Ressourcer til forandringsledelse</t>
  </si>
  <si>
    <t>Såfremt der er fokus på forandringsledelse i form af en business change manager eller andre ressourcer mindskes projektets samlede risiko.</t>
  </si>
  <si>
    <t>2.7</t>
  </si>
  <si>
    <t>2.8</t>
  </si>
  <si>
    <t>2.9</t>
  </si>
  <si>
    <t>Kritiske kompetencer i projektet</t>
  </si>
  <si>
    <t>2.10</t>
  </si>
  <si>
    <t>2.11</t>
  </si>
  <si>
    <t xml:space="preserve">Implementering tænkt ind fra starten </t>
  </si>
  <si>
    <t>2.12</t>
  </si>
  <si>
    <t>Overdragelse til forretningen</t>
  </si>
  <si>
    <t>Tidsplan for projekt</t>
  </si>
  <si>
    <t>3. Markedsafklaring og teknisk løsning</t>
  </si>
  <si>
    <t>3.1</t>
  </si>
  <si>
    <t>Videndeling med andre myndigheder</t>
  </si>
  <si>
    <t>Videndeling med andre organisationer, der har været igennem samme type anskaffelsesforretning nedsætter risici i projektet.</t>
  </si>
  <si>
    <t>3.2</t>
  </si>
  <si>
    <t xml:space="preserve">Her vurderes, om der sigtes mod at anvende uafprøvet teknologi. Uafprøvet teknologi medfører højere risiko. </t>
  </si>
  <si>
    <t>3.3</t>
  </si>
  <si>
    <t>Genanvendelse af komponenter</t>
  </si>
  <si>
    <t>3.4</t>
  </si>
  <si>
    <t>Standardsystem</t>
  </si>
  <si>
    <t>Er der foretaget eller planlægger projektet en afdækning af, hvorvidt markedet kan levere standardsystem i forhold til det ønskede anvendelsesområde, og i så fald hvordan?</t>
  </si>
  <si>
    <t>3.5</t>
  </si>
  <si>
    <t>Er der gennemført eller planlægger projektet at gennemføre en teknisk dialog med potentielle leverandører med henblik på at afklare, hvad leverandører kan og ikke kan i forhold til den ønskede løsning?</t>
  </si>
  <si>
    <t>3.6</t>
  </si>
  <si>
    <t>3.7</t>
  </si>
  <si>
    <t xml:space="preserve">Er der planer om at anvende flere leverandører inden for samme leveranceområde? </t>
  </si>
  <si>
    <t>3.8</t>
  </si>
  <si>
    <t>Udbudsstrategi</t>
  </si>
  <si>
    <t>Er der taget stilling til udbudsstrategien i projektet?</t>
  </si>
  <si>
    <t>3.9</t>
  </si>
  <si>
    <t>3.10</t>
  </si>
  <si>
    <t>Råder organisationen og projektet over ressourcer med fokus på og erfaring med it-kontrakt- og leverandørstyring?</t>
  </si>
  <si>
    <t xml:space="preserve">Allokerede ressourcer inhouse giver lavere risiko end hvis ressourcer er delt med andre eller må findes eksternt. Endvidere mindskes risikoen, hvis ressourcer/kompetencer er samlet i organisatorisk enhed, end hvis de er placeret decentralt i organisationen. </t>
  </si>
  <si>
    <t>3.12</t>
  </si>
  <si>
    <t>Forretningsbehov</t>
  </si>
  <si>
    <t xml:space="preserve">Tæt kobling mellem forretningens behov og den tekniske løsning nedbringer risici i projekterne. </t>
  </si>
  <si>
    <t>3.13</t>
  </si>
  <si>
    <t>Systemmoduler</t>
  </si>
  <si>
    <t>Hvor stor forventes den tekniske kompleksitet i projektet at være med hensyn til antallet af moduler i løsningen?</t>
  </si>
  <si>
    <t>3.14</t>
  </si>
  <si>
    <t>Integrationer</t>
  </si>
  <si>
    <t>Hvor stor forventes den tekniske kompleksitet i projektet at være med hensyn til antallet af integrationer til andre systemer?</t>
  </si>
  <si>
    <t>3.15</t>
  </si>
  <si>
    <t>Migrering</t>
  </si>
  <si>
    <t>Hvor stor forventes den tekniske kompleksitet i projektet at være med hensyn til migrering af data?</t>
  </si>
  <si>
    <t>Med konvertering menes konvertering og/eller migrering af data. Konvertering af data øger risikoen.</t>
  </si>
  <si>
    <t>Er der taget stilling til, hvilke processer for sikkerhed som er nødvendige i forbindelse med udvikling og drift?</t>
  </si>
  <si>
    <t>Privatlivsaspekter</t>
  </si>
  <si>
    <t>Er der taget stilling til, hvilke processer (herunder privatlivsfremmende teknologier) for privatlivsbeskyttelse som er nødvendige i forbindelse med udvikling og drift?</t>
  </si>
  <si>
    <t>Her skal det angives, om det er vurderet, om projektet medfører risiko for krænkelse af privatlivets fred, og om det overholder lovgivning om behandling af personhenførbare oplysninger. Manglende vurdering betyder højere risiko.</t>
  </si>
  <si>
    <t xml:space="preserve">4. Interessenter </t>
  </si>
  <si>
    <t>4.1</t>
  </si>
  <si>
    <t>Er der lavet en interessentanalyse?</t>
  </si>
  <si>
    <t>4.2</t>
  </si>
  <si>
    <t>4.3</t>
  </si>
  <si>
    <t xml:space="preserve">Interessenternes forudsigelighed </t>
  </si>
  <si>
    <t>Hvor forudsigelige er de centrale interessenter?</t>
  </si>
  <si>
    <t>Kendskab til interessenter</t>
  </si>
  <si>
    <t>Samarbejde</t>
  </si>
  <si>
    <t xml:space="preserve">Her angives om kunden/forretningen er repræsenteret i projektet. Jo tættere forretningen er på det pågældende projekt, jo lavere risiko. </t>
  </si>
  <si>
    <t>5. Slutbrugere og slutprodukt</t>
  </si>
  <si>
    <t>Hvem er slutbrugerne?</t>
  </si>
  <si>
    <t xml:space="preserve">Her angives om slutbrugeren er repræsenteret i projektet. Jo tættere slutbrugeren er på det pågældende projekt, jo lavere risiko. </t>
  </si>
  <si>
    <t>5.3</t>
  </si>
  <si>
    <t>Her angives om projektet har aftalt med forretningen at følge op på implementeringen, enten i form af afrapportering, videnoverdragelse eller direkte involvering. Ingen opfølgning øger risikoen.</t>
  </si>
  <si>
    <t>5.4</t>
  </si>
  <si>
    <t>Slutbrugernes møde med produktet</t>
  </si>
  <si>
    <t>Her angives om projektet har indtænkt slutbrugernes første brug af produktet samt deres efterfølgende daglige anvendelse.</t>
  </si>
  <si>
    <t>5.5</t>
  </si>
  <si>
    <t>Inddragelse af slutbrugere</t>
  </si>
  <si>
    <t>Afhængighed til andre interne og eksterne projekter</t>
  </si>
  <si>
    <t>5.7</t>
  </si>
  <si>
    <t>Udrulningsstrategi</t>
  </si>
  <si>
    <t xml:space="preserve">Hvilken udrulningsstrategi forventer projektet på nuværende tidspunkt?
</t>
  </si>
  <si>
    <t>Her angives, hvilken udrulningsstrategi projektet baseres på. Pilotprojekter og løbende udrulning mindsker risikoen.</t>
  </si>
  <si>
    <t>Høj kritikalitet</t>
  </si>
  <si>
    <t>Mellem kritikalitet</t>
  </si>
  <si>
    <t>Lav kritikalitet</t>
  </si>
  <si>
    <t>Ingen omlægning af processer</t>
  </si>
  <si>
    <t>Mindre omlægning af processer</t>
  </si>
  <si>
    <t>Omfattende omlægning af processer</t>
  </si>
  <si>
    <t>Ingen omlægning af systemer</t>
  </si>
  <si>
    <t>Mindre omlægning af systemer</t>
  </si>
  <si>
    <t>Omfattende omlægning af systemer</t>
  </si>
  <si>
    <t>Ingen krav om anvendelse</t>
  </si>
  <si>
    <t>Ikke taget stilling til krav om anvendelse</t>
  </si>
  <si>
    <t>Styregruppeformand</t>
  </si>
  <si>
    <t>Gevinstejer</t>
  </si>
  <si>
    <t>Forretningsspecialister</t>
  </si>
  <si>
    <t>Slutbrugere</t>
  </si>
  <si>
    <t>Andre (angiv i kommentarfeltet hvem)</t>
  </si>
  <si>
    <t>Ja, og de er committet</t>
  </si>
  <si>
    <t>Nej</t>
  </si>
  <si>
    <t>Ja</t>
  </si>
  <si>
    <t>Ja, business casen indeholder ressourcer øremærket til forandringsledelse</t>
  </si>
  <si>
    <t>Nej, forandringsledelse har ikke selvstændigt fokus</t>
  </si>
  <si>
    <t>Projektet stiller implementeringsressourcer til rådighed</t>
  </si>
  <si>
    <t>Både projektet og kunderne stiller ressourcer til rådighed</t>
  </si>
  <si>
    <t>0-6 måneder</t>
  </si>
  <si>
    <t>6-12 måneder</t>
  </si>
  <si>
    <t>12-24 måneder</t>
  </si>
  <si>
    <t>Mere end 24 måneder</t>
  </si>
  <si>
    <t>Ja, er undersøgt, men vi har ikke delt erfaringer</t>
  </si>
  <si>
    <t>Teknologivalg ikke afklaret</t>
  </si>
  <si>
    <t>Nej, ikke endnu</t>
  </si>
  <si>
    <t>Nej, planlægges ikke</t>
  </si>
  <si>
    <t>Ja, der er igangsat dialog med leverandører på markedet</t>
  </si>
  <si>
    <t>Ja - lignende løsninger</t>
  </si>
  <si>
    <t>Ja - arbejdet med lignende målgrupper</t>
  </si>
  <si>
    <t>Ja, der tænkes gennemført EU-udbud</t>
  </si>
  <si>
    <t>Ja, der tænkes gennemført miniudbud inden for rammeaftale</t>
  </si>
  <si>
    <t>Ja, der tænkes anskaffet uden udbud</t>
  </si>
  <si>
    <t>Nej, der er ikke taget stilling til dette på nuværende tidspunkt</t>
  </si>
  <si>
    <t>I høj grad</t>
  </si>
  <si>
    <t>I nogen grad</t>
  </si>
  <si>
    <t>Slet ikke</t>
  </si>
  <si>
    <t>Få funktionelle områder</t>
  </si>
  <si>
    <t>En del funktionelle områder</t>
  </si>
  <si>
    <t>Mange funktionelle områder</t>
  </si>
  <si>
    <t>Ingen migrering</t>
  </si>
  <si>
    <t>Mindre kompleks migrering</t>
  </si>
  <si>
    <t>Kompleks migrering</t>
  </si>
  <si>
    <t>Vurdering for udvikling</t>
  </si>
  <si>
    <t>Vurderet for drift</t>
  </si>
  <si>
    <t>Endnu ikke vurderet</t>
  </si>
  <si>
    <t>Svært forudsigelige</t>
  </si>
  <si>
    <t>Til dels forudsigelige</t>
  </si>
  <si>
    <t>Ret forudsigelige</t>
  </si>
  <si>
    <t>Ja, og vi har en strategi</t>
  </si>
  <si>
    <t>Ja, men vi har ingen strategi</t>
  </si>
  <si>
    <t>Inddraget i projekteksekvering</t>
  </si>
  <si>
    <t>Sidder i referencegruppe</t>
  </si>
  <si>
    <t>Sidder i slutbrugergruppe</t>
  </si>
  <si>
    <t>Andet - angiv i kommentarfeltet</t>
  </si>
  <si>
    <t>Nej, der er endnu ikke taget eksplicit stilling til rollefordeling</t>
  </si>
  <si>
    <t>Ingen afhængigheder</t>
  </si>
  <si>
    <t>Svage/få afhængigheder</t>
  </si>
  <si>
    <t>Stærke/mange afhængigheder</t>
  </si>
  <si>
    <t>Sekventiel udrulning for alle dele - B rulles ikke ud før A er færdigudrullet</t>
  </si>
  <si>
    <t>Start med pilotprojektet eller sekventiel udrulning, derefter big bang</t>
  </si>
  <si>
    <t>Der er endnu ikke taget stilling til udrulningsstrategi</t>
  </si>
  <si>
    <t>Nej, det er ikke undersøgt endnu</t>
  </si>
  <si>
    <t>Ingen afdækning foretaget endnu</t>
  </si>
  <si>
    <t>Big bang som pilotprojekt for en begrænset del af organisationen</t>
  </si>
  <si>
    <t>Projektleders erfaring</t>
  </si>
  <si>
    <t>Er der krav om anvendelse af systemet, når det er idriftsat? (Angiv i kommentarfeltet for hvilke)</t>
  </si>
  <si>
    <t xml:space="preserve">Krav om anvendelse for alle brugere </t>
  </si>
  <si>
    <t xml:space="preserve">Krav om anvendelse for nogle brugere </t>
  </si>
  <si>
    <t>Velafprøvet ift. det ønskede anvendelsesområde</t>
  </si>
  <si>
    <t>Ikke velafprøvet ift. det ønskede anvendelsesområde</t>
  </si>
  <si>
    <t>Standardsystem med en del tilpasninger</t>
  </si>
  <si>
    <t>Standardsystem med få tilpasninger</t>
  </si>
  <si>
    <t>Primært baseret på nyudvikling</t>
  </si>
  <si>
    <t>Dialog planlagt, men er ikke gennemført endnu</t>
  </si>
  <si>
    <t>Ja, organisatorisk enhed findes, kan rådgive projektet</t>
  </si>
  <si>
    <t>Ja, organisatorisk enhed findes, allokeret til projektet</t>
  </si>
  <si>
    <t>Nej, men projektet tilknyttes ekstern ekspertise</t>
  </si>
  <si>
    <t>Ja, rollefordelingen er drøftet, men ikke formaliseret skriftligt</t>
  </si>
  <si>
    <t>Ja, der findes generel beskrivelse af ansvar i realiseringsfasen</t>
  </si>
  <si>
    <t>Ja, skriftlig aftale om projektet og forretningens ansvar</t>
  </si>
  <si>
    <t>Krav om anvendelse har sammenhæng til gevinstrealisering, da det kan være med til at sikre det antal brugere til systemet, som er forudsat i gevinsterne. Er der ikke taget stilling til krav om anvendelse, giver det højere risiko.</t>
  </si>
  <si>
    <t>Vurderet for udvikling</t>
  </si>
  <si>
    <t>Sæt X</t>
  </si>
  <si>
    <t>Styregruppe-formandens erfaring</t>
  </si>
  <si>
    <t>Teknologiens velafprøvethed</t>
  </si>
  <si>
    <t>Leverandør-kendskab (kundens kontekst)</t>
  </si>
  <si>
    <t>Flerleverandør-strategi</t>
  </si>
  <si>
    <t>Kommentar/uddybning</t>
  </si>
  <si>
    <t>Hvad er projektets forventede tidsmæssige udstrækning?</t>
  </si>
  <si>
    <t>Kommentarer/uddybning</t>
  </si>
  <si>
    <t>I hvilket omfang vil projektets gennemførelse føre til omlægning af forretningsprocesser? (nævn gerne hvilke i kommentarfeltet)</t>
  </si>
  <si>
    <t>Ja, men de er ikke committet</t>
  </si>
  <si>
    <t xml:space="preserve">Angiv projektlederens erfaring med at gennemføre projekter af tilsvarende kompleksitet 
</t>
  </si>
  <si>
    <t>Beskriv i kommentarfeltet, hvilken styregruppeuddannelse/træning, som styregruppeformanden har deltaget i. Hvilke erfaringer har styregruppeformanden i rollen eller evt. med andre styregrupperoller? Antal projekter, projekternes størrelser og karakter.</t>
  </si>
  <si>
    <t>Her angives, hvordan slutbrugerne inddrages i analyseprocessen.</t>
  </si>
  <si>
    <t>Ja - gennem deltagelse i workshops</t>
  </si>
  <si>
    <t>Ja - inddraget i konkrete analyser og designarbejde</t>
  </si>
  <si>
    <t>I hvilket omfang vil projektets gennemførelse kræve omlægning af andre systemer? (nævn gerne hvilke i kommentarfeltet)</t>
  </si>
  <si>
    <t>Angiv styregruppeformandens erfaring med at gennemføre projekter af tilsvarende kompleksitet</t>
  </si>
  <si>
    <t>Beskriv i kommentarfeltet, hvilke(n) uddannelse(r) og den erfaring projektlederen har inden for projektledelse. Kurser, træning, certificeringer, antal projekter, antal år, projekternes størrelse.</t>
  </si>
  <si>
    <t xml:space="preserve">Jo flere kritiske kompetencer, der er til stede i organisationen og allokeret til projektet, jo lavere risiko. Kritiske kompetencer kan fx være teknisk viden om teknologien, arkitektur, test eller faglig viden om genstandsfelt. </t>
  </si>
  <si>
    <t xml:space="preserve">Med "modul" menes et selvstændigt funktionalitetsområde som fx debitorstyring eller business intelligence modul. Det kan også være tekniske moduler, fx et scanningsmodul eller et rapportgenereringsmodul. </t>
  </si>
  <si>
    <t>Ja, der er udpeget en business change manager eller tilsvarende rolle</t>
  </si>
  <si>
    <t>Ved projektet menes fra starten af analysefasen til afslutning af gennemførelsesfasen, hvor projektorganisationen nedlægges.</t>
  </si>
  <si>
    <t xml:space="preserve">Er der indhentet eller planlægger projektet at indhente viden om andre offentlige institutioner eller private virksomheder har implementeret samme system, og har I i så fald delt erfaringer med dem? </t>
  </si>
  <si>
    <t xml:space="preserve">Det er erfaringen, at implementering af et standardsystem indebærer færre risici end det gør i 100 pct. nyudvikling. Her skal svares på graden af standardisering i forhold til udvikling. </t>
  </si>
  <si>
    <t>Her angives, om der er foretaget en afklaring af, hvad leverandørerne på markedet kan levere af ydelser i forhold til, hvad det forventes, at projektet efterspørger. Det vil sige om markedet kan levere den ydelse, som projektet efterspørger eller om det skal udvikles fra bunden. Jo større kendskab markedet har, jo mere forventes risikoen formindsket. Angiv gerne i kommentarfeltet, hvad projektets forventning til markedet er.</t>
  </si>
  <si>
    <t>Med forudsigelighed tænkes primært i forhold til deres reaktioner i forhold til projektet. Her angives hvor forudsigelige parterne er. Bør tage udgangspunkt i projektets interessentanalyse. Lav forudsigelighed øger risikoen.</t>
  </si>
  <si>
    <t>Har I kendskab til nogle interessenter, der er negative i forhold til projektet og har I en strategi for at håndtere dette?</t>
  </si>
  <si>
    <t xml:space="preserve">Her angives om, der er opstillet en strategi til håndtering af interessenter, der på anden vis modarbejder projektet. En strategi herfor vil minimere risikoen. </t>
  </si>
  <si>
    <t>Her skal angives, hvilke slutbrugere, der særligt påvirkes af projektet. Jo flere grupper, desto højere risiko.</t>
  </si>
  <si>
    <t>Er der aftalt en klar rollefordeling mellem projekt og forretningen efter endt gennemførelsesfase?</t>
  </si>
  <si>
    <t>Er der gjort overvejelser om, hvordan slutbrugere møder produktet?</t>
  </si>
  <si>
    <t xml:space="preserve">I hvilket omfang er projektet afhængig af andre interne/eksterne projekters gennemførelse? </t>
  </si>
  <si>
    <t>Her angives om dette projekt er en forudsætning for, at eller flere andre interne projekter og/eller systemer kan realisere deres business case, eller om der findes andre interne projekter og/eller systemer, som skal realiseres, før nærværende projekt kan realisere sin egen business case. Flere afhængigheder øger risikoen.</t>
  </si>
  <si>
    <t>Big bang for hele projektet - alt går i luften på samme tid</t>
  </si>
  <si>
    <t>Beskriv i kommentarfeltet, hvilke erfaringer styregruppeformanden har med at stå i spidsen for projekter med lignende kompleksitetsniveau. Hvilken karakter havde projekterne, og hvordan lykkedes de?</t>
  </si>
  <si>
    <t>En interessentanalyse er en kortlægning og analyse af de interessenter, der bliver berørt af projektet og samtidig har indflydelse på projektets succes. Det skal også beskrives, hvorledes de inddrages i projektet.</t>
  </si>
  <si>
    <t>Interessentanalyse</t>
  </si>
  <si>
    <t>Kritikalitet for regionen/
regionerne</t>
  </si>
  <si>
    <t>Hvor kritisk er projektet for regionen/regionerne eller andre myndigheders virke? (uddyb gerne i kommentarfeltet)</t>
  </si>
  <si>
    <t>Seniorbruger el. lign.</t>
  </si>
  <si>
    <t>Stat</t>
  </si>
  <si>
    <t>Kommuner</t>
  </si>
  <si>
    <t>Offentlige/private partnerskaber (OPP'er)</t>
  </si>
  <si>
    <t>Forandringens størrelse</t>
  </si>
  <si>
    <t>Stor forandring</t>
  </si>
  <si>
    <t>Mindre stor forandring</t>
  </si>
  <si>
    <t>Er der afsat ressourcer til forandringsledelse i projektet?</t>
  </si>
  <si>
    <t>Ja, der er udpeget en navngiven ansvarlig</t>
  </si>
  <si>
    <t>Nej, der er ikke udpeget en ansvarlig</t>
  </si>
  <si>
    <t>Forretningssystem-ansvarlig</t>
  </si>
  <si>
    <t xml:space="preserve">Påtænker projektet at stille ressourcer til rådighed for at sikre implementeringen, eller er det op til de fremtidige brugere/kunder selv at implementere løsningen? </t>
  </si>
  <si>
    <t>Er der udpeget forretningssystemansvarlig? Hvis ja, angiv region og person (hvis muligt) i kommentarfeltet</t>
  </si>
  <si>
    <t>Ja, er undersøgt, men ingen viden fundet</t>
  </si>
  <si>
    <t>Har potentielle leverandører kendskab til den sundhedsfaglige kontekst, produceret lignende løsninger og/eller har arbejdet med lignende målgrupper? (Sæt gerne flere krydser ud for ja-kategorierne)</t>
  </si>
  <si>
    <t>Ja, 1 hovedleverandør med ansvar for underleverandører</t>
  </si>
  <si>
    <t>Ja, flere leverandører med lige reference til projektet</t>
  </si>
  <si>
    <t>Anvendelse af flere leverandører kan være risikofyldt, og hvis projektet skal styre flere leverandører, stiger disse risici.</t>
  </si>
  <si>
    <t>Få eller ingen integrationer (0-5) eller integrationer med lav kompleksitet</t>
  </si>
  <si>
    <t>En del integrationer (6-10) eller integrationer med middel kompleksitet</t>
  </si>
  <si>
    <t>Læger</t>
  </si>
  <si>
    <t>Plejepersonale</t>
  </si>
  <si>
    <t>Lægesekretærer</t>
  </si>
  <si>
    <t>Administrativt personale/stabe</t>
  </si>
  <si>
    <t>It-personale</t>
  </si>
  <si>
    <t>Anden gruppe (uddyb i kommentarfeltet)</t>
  </si>
  <si>
    <t>5.6</t>
  </si>
  <si>
    <t>3.11</t>
  </si>
  <si>
    <t xml:space="preserve">Hvor velafprøvet er den teknologi, projektet forventer at anvende i forhold til anvendelsesområdet? </t>
  </si>
  <si>
    <t>Andet (angiv i kommentarfeltet):</t>
  </si>
  <si>
    <t>Her skal angives, om projektet vil føre til ændringer af processer samt i hvilken grad. Jo større omlægning, des højere risiko.</t>
  </si>
  <si>
    <t>Her skal angives, om projektet vil føre til ændringer af tværsektorielle processer samt i hvilken grad. Jo større og mere omfattende ændringer, des højere risiko.</t>
  </si>
  <si>
    <t>I hvilket omfang vil projektets gennemførelse føre til ændringer af tværsektorielle forretningsprocesser? (nævn gerne hvilke i kommentarfeltet)</t>
  </si>
  <si>
    <t>Ingen omlægning af tværsektorielle processer</t>
  </si>
  <si>
    <t>Mindre omlægning af tværsektorielle processer</t>
  </si>
  <si>
    <t>Omfattende omlægning af tværsektorielle processer</t>
  </si>
  <si>
    <t>Her skal angives, om projektet kræver ændringer af andre systemer, som ligger udenfor projektets kompetence samt i hvilken grad. Jo større omlægning des højere risiko.</t>
  </si>
  <si>
    <t xml:space="preserve">Skriv i kommentarfeltet, hvis andre interessenter end de nævnte er inddraget. Jo højere grad af inddragelse og accept af projektets gevinstbillede, jo lavere risiko. </t>
  </si>
  <si>
    <t>Gevinstrealisering i regionerne</t>
  </si>
  <si>
    <t>Gevinstrealisering uden for regionerne</t>
  </si>
  <si>
    <t>Hvor skal gevinster uden for regionerne realiseres? (beskriv kort, hvilke gevinster, der realiseres hvor)</t>
  </si>
  <si>
    <t>Ikke relevant</t>
  </si>
  <si>
    <t xml:space="preserve">Realisering af gevinster uden for regionerne kan indebære en højere risiko (høste/så problematik). </t>
  </si>
  <si>
    <t xml:space="preserve">Skriv i kommentarfeltet hvilke myndigheder, der endnu ikke er committet. 
Jo flere myndigheder der ikke er committet, des højere risiko.  </t>
  </si>
  <si>
    <t>Er projektets finansiering aftalt?</t>
  </si>
  <si>
    <t>Projektets finansiering er aftalt</t>
  </si>
  <si>
    <t>Projektets finansiering er ikke aftalt</t>
  </si>
  <si>
    <t>Jo mere usikkerhed ift. klare aftaler om finansiering, desto højere risiko.</t>
  </si>
  <si>
    <t>Projektleders kompetence</t>
  </si>
  <si>
    <t>Beskriv i kommentarfeltet, hvor mange projekter med lignende kompleksitetsniveau, projektlederen har haft ansvar for. Hvilken karakter havde projekterne. Hvordan lykkedes de? (Økonomi, tid, implementering og forandringer). Har projektlederen erfaring fra tværregionale projekter? Eller tværsektorielle (hvis relevant)?</t>
  </si>
  <si>
    <t>Styregruppe-formandens kompetence</t>
  </si>
  <si>
    <t>Angiv styregruppeformandens styregruppeuddannelse og -kompetence</t>
  </si>
  <si>
    <t>Angiv projektlederens projektleder-uddannelse og -kompetence</t>
  </si>
  <si>
    <t>Projektets sammenhæng til et program</t>
  </si>
  <si>
    <t>Meget stor forandring</t>
  </si>
  <si>
    <t>Minimal forandring</t>
  </si>
  <si>
    <t>Hvor stor er forandringen for de medarbejdere, der skal ændre adfærd? (uddyb kort forandringen i kommentarfeltet)</t>
  </si>
  <si>
    <t>Forandringen skal vurderes ift. den arbejdssituation som medarbejderne er i - f.eks. en vurdering af forandringen for en læge ift. samspillet med patienten. Jo større forandring, desto større risiko.</t>
  </si>
  <si>
    <t>Strategi for implementering udarbejdes senere i projektet</t>
  </si>
  <si>
    <t>Implementering er ikke en del af scope for projektet</t>
  </si>
  <si>
    <t>I hvilket omfang er implementerings-aktiviteter en del af scope for projektet?</t>
  </si>
  <si>
    <t>Strategi for implementering udarbejdet</t>
  </si>
  <si>
    <t>Er det aftalt, hvordan og hvornår projektet overdrages til forretningen og/eller systemansvarlig region?</t>
  </si>
  <si>
    <t>En klar aftale mellem projekt og forretning hhv. systemansvarlig region om overdragelse mindsker risikoen for problemer i forhold til dette.</t>
  </si>
  <si>
    <t>1.11</t>
  </si>
  <si>
    <t>Finansiering aftalt</t>
  </si>
  <si>
    <t>Implementerings-ressourcer</t>
  </si>
  <si>
    <t>Er det vurderet eller planlægger projektet at vurdere, om projektet med fordel kan genanvende egne eller andre institutioners komponenter, herunder fællesregionale eller fællesoffentlige komponenter?</t>
  </si>
  <si>
    <t>Jo større mulighed, der er for genanvendelse af egne eller andres komponenter, jo mindre vil risikoen i projektet være. Hvis ja, beskriv gerne hvilke komponenter, som vil blive anvendt</t>
  </si>
  <si>
    <t>Ja - kendskab til sundhedsfaglig kontekst</t>
  </si>
  <si>
    <t>Nej, kun én leverandør</t>
  </si>
  <si>
    <t>Ressourcer til leverandørstyring</t>
  </si>
  <si>
    <t>I hvor høj grad er forretningens behov indarbejdet i forbindelse med beskrivelse af den tekniske løsning?</t>
  </si>
  <si>
    <t>I mindre grad</t>
  </si>
  <si>
    <t>Mange integrationer (over 10) eller integrationer med høj kompleksitet</t>
  </si>
  <si>
    <t>Et eksempel på integration kan være integration til Sundhed.dk eller FMK. Antallet af integrationer til andre systemer øger risikoen.</t>
  </si>
  <si>
    <t>Her skal angives i hvilken grad, det påtænkte system vil kunne medføre uønskede konsekvenser for den understøttede del af forretningens opretholdelse, fx ved ukomplette data, systemfejl, datakorrumpering og nedbrud. Ved høj kritikalitet kan forretningen ikke varetages. Ved mellem kritikalitet kan forretningen varetages, men med store negative konsekvenser for regionen/regionerne. Ved lav kritikalitet vil det påvirke omdømme og være til gene for regionen/regionerne.</t>
  </si>
  <si>
    <t>Hvem er inddraget eller planlægges inddraget i projektets arbejde med gevinster? (Sæt gerne flere krydser)</t>
  </si>
  <si>
    <t>Projektets finansiering er delvist aftalt, men ikke alle elementer er afklaret</t>
  </si>
  <si>
    <t>Angiv, om projektet er en del af et program.
Hvis ja, beskriv da programmet og afhængigheder til andre projekter i programmet</t>
  </si>
  <si>
    <t>Hvis et projekt er en del af et program, kan der være risici forbundet hermed - fx afhængigheder til andre projekter. Jo flere afhængigheder, des højere risiko.</t>
  </si>
  <si>
    <t>En forretningssystemansvarlig repræsenterer den kommende systemansvarlige region og kvalitetssikrer projektet for at kunne overtage ansvaret for it-systemer mv. efter projektets afslutning.</t>
  </si>
  <si>
    <t xml:space="preserve">En detaljeret plan for implementering forventes at bestå af plan for forandringsledelse, uddannelse og kommunikation. Der spørges ikke til, om planer er udarbejdet på nuværende tidspunkt, men om udarbejdelsen indgår i projektplanen. Risikoen øges, såfremt der ikke er planlagt implementeringsaktiviteter, da disse er nøglen til i sidste ende at sikre realiseringen af business casen. </t>
  </si>
  <si>
    <t>Her angives om projektet/organisationen påtænker at stille ressourcer til rådighed for at sikre implementeringen af løsningen, eller om det er op til de kommende brugere/kunder selv at tage løsningen i brug samt at følge op på, om implementeringen er gået, som den skulle. Risikoen er større, når det er op til brugerne/kunderne selv at tage løsningen i brug.</t>
  </si>
  <si>
    <t>I hvilket omfang indgår væsentlige interessenter i projektets organisering? (sæt gerne flere krydser)</t>
  </si>
  <si>
    <t>Ja (uddyb i kommentarfeltet hvilke)</t>
  </si>
  <si>
    <t>Finansieringens oprindelse</t>
  </si>
  <si>
    <t>Økonomiaftale mellem Regeringen og Danske Regioner (ØA)</t>
  </si>
  <si>
    <t>Finanslov</t>
  </si>
  <si>
    <t>Fællesregionale puljer</t>
  </si>
  <si>
    <t>Staten</t>
  </si>
  <si>
    <t>Hvorfra finansieres projektet? finansiering fordelt på flere institutioner, fx i forbindelse med et fællesoffentligt projekt?</t>
  </si>
  <si>
    <t xml:space="preserve">Her angives, hvorfra projektet finansieres. Afhængigt af kilden kan der være forskellige krav forbundet med finansieringen (fx faste tidsmæssige rammer for gennemførsel), hvilket kan udgøre en risiko for projektet. Hvis finansieringen kommer fra flere kilder, angives dette. Delt finansiering vil ofte betyde større risiko for projektet. </t>
  </si>
  <si>
    <t>Andet (uddyb i kommentarfeltet)</t>
  </si>
  <si>
    <t>Er der kompetencer, der er nødvendige i projektet? Beskriv i kommentarfeltet hvilke, om de er til rådighed, og hvordan de er tilknyttet/allokeret til  projektet.</t>
  </si>
  <si>
    <t>Ingen leverandører</t>
  </si>
  <si>
    <t>Patienter</t>
  </si>
  <si>
    <t>Brugere/kunder implementerer selv</t>
  </si>
  <si>
    <t>1.6*</t>
  </si>
  <si>
    <t>1.10*</t>
  </si>
  <si>
    <t>2.1*</t>
  </si>
  <si>
    <t>2.2*</t>
  </si>
  <si>
    <t>2.3*</t>
  </si>
  <si>
    <t>2.4*</t>
  </si>
  <si>
    <t>2.5*</t>
  </si>
  <si>
    <t>Nej, det er ikke undersøgt</t>
  </si>
  <si>
    <t>Nej, der er ingen negative interessenter</t>
  </si>
  <si>
    <t>5.1*</t>
  </si>
  <si>
    <t>Afsnit</t>
  </si>
  <si>
    <t>4. Interessenter</t>
  </si>
  <si>
    <t>5. Slutbrugere</t>
  </si>
  <si>
    <t>Samlet</t>
  </si>
  <si>
    <t>Strategi for implementering udarbejdet, og implementeringsaktiviteter er inkluderet i plan</t>
  </si>
  <si>
    <t>Er der andre myndigheder involveret i projektet, og hvis ja, er de da committet til at levere ressourcer og høste gevinster?</t>
  </si>
  <si>
    <t xml:space="preserve">Er der defineret målbare ikke-økonomiske gevinster? </t>
  </si>
  <si>
    <t>Ja, men de er endnu ikke målbare</t>
  </si>
  <si>
    <t>Ikke relevant (begrund i kommentarfeltet)</t>
  </si>
  <si>
    <t>Sidder i styregruppe</t>
  </si>
  <si>
    <t>5.2</t>
  </si>
  <si>
    <t>2.13</t>
  </si>
  <si>
    <t>1.7</t>
  </si>
  <si>
    <t>Ja, er undersøgt, og vi har delt erfaringer</t>
  </si>
  <si>
    <t>4.4</t>
  </si>
  <si>
    <t>Hvordan planlægger projektet at inddrage slutbrugerne i sin organisering? (sæt gerne flere krydser)</t>
  </si>
  <si>
    <t>Risiko-
score</t>
  </si>
  <si>
    <t>Der er udpeget region men endnu ikke en ansvarlig</t>
  </si>
  <si>
    <t>En ikke-økonomisk gevinst defineres som en forbedring af ikke-økonomiske parametre. Ikke økonomiske gevinster kan ikke opgøres i kroner og ører, men skal stadig operationaliseres i målbare enheder, så det er muligt at afgøre, om de realiseres. Jo mindre målbare de er, desto sværere er opfølgningerne og desto højere er risiko for, at de ikke realiseres.</t>
  </si>
  <si>
    <t xml:space="preserve">Anskaffelser uden udbud samt anvendelse af eksisterende rammeaftaler forudsættes at give lavere risiko end et EU-udbud. Angiv gerne, hvilket kontraktgrundlag, der forventes anvendt ved anskaffelsen. </t>
  </si>
  <si>
    <t>Her skal angives, om det er vurderet, om der fx er særlige krav til sikker kodning eller sikker drift i projektet. Manglende vurdering betyder højere risiko.</t>
  </si>
  <si>
    <t>Note: 3. Markedsafklaring har i udgangspunktet en risikoscore på 4,0 pga. spørgsmålene 3.6, 3.14 og 3.15. Disse spørgsmål vedrører områder, der i udgangspunktet er risikobetonede. Risikoscoren for de 3 spørgsmål nedsættes, hvis projektet har afklaret disse områder.</t>
  </si>
  <si>
    <t>Hvem er slutbrugerne? Angiv type og forventede antal. Hvis der er flere forskellige slutbrugere angives i kommentarfeltet, hvem der er primære og sekundære. (sæt gerne flere krydser)</t>
  </si>
  <si>
    <t>Ja, generel kompetence i organisationen, kan rådgive projektet</t>
  </si>
  <si>
    <t>Region(er) (uddyb hvilke(n) i kommmentarfeltet)</t>
  </si>
  <si>
    <r>
      <t xml:space="preserve">Myndighed/projektledende region: </t>
    </r>
    <r>
      <rPr>
        <sz val="12"/>
        <rFont val="Calibri"/>
        <family val="2"/>
      </rPr>
      <t>(Hvis tværregionalt projekt)</t>
    </r>
  </si>
  <si>
    <r>
      <t xml:space="preserve">Region: </t>
    </r>
    <r>
      <rPr>
        <sz val="12"/>
        <rFont val="Calibri"/>
        <family val="2"/>
      </rPr>
      <t>(Hvis regionalt projekt)</t>
    </r>
  </si>
  <si>
    <r>
      <t xml:space="preserve">Udfyldt af: </t>
    </r>
    <r>
      <rPr>
        <sz val="12"/>
        <rFont val="Calibri"/>
        <family val="2"/>
      </rPr>
      <t>(Titel og navn på kontaktperson)</t>
    </r>
  </si>
  <si>
    <r>
      <rPr>
        <b/>
        <sz val="12"/>
        <color rgb="FF333333"/>
        <rFont val="Calibri"/>
        <family val="2"/>
      </rPr>
      <t>Samlet overblik over projektets risikoscore</t>
    </r>
    <r>
      <rPr>
        <sz val="12"/>
        <color rgb="FF333333"/>
        <rFont val="Calibri"/>
        <family val="2"/>
      </rPr>
      <t xml:space="preserve">
Nedenfor vises projektets risikoscore. Risikoscoren er beregnet på baggrund af projektets svar på spørgsmålene nedenfor (den viste score er et beregnet gennemsnit). Der anvendes en 5-punktsskala (0-4), hvor 0 angiver mindst mulige risiko, og 4 angiver størst mulige risiko.
Spørgsmål markeret med * indgår ikke i beregningen, fordi de ikke meningsfuldt kan tildeles en risikoscore på en skala fra 0-4 (fx spørgsmål 1.6*).
Den beregnede risikoscore er en indikator for projektets risiko, men da alle spørgsmål vægter ligeligt i beregningen, er risikoscoren kun vejledende og kan ikke træde i stedet for en substantiel vurdering af hvert enkelt spørgsmål.</t>
    </r>
  </si>
  <si>
    <r>
      <t>Her angives om leverandørerne i markedet kender til sundhedsområdet og den ydelse, der efterspørges. Det vil sige om leverandørerne tidligere har leveret lignende løsninger eller arbejdet med lignende målgrupper. Jo mere kendskab markedet har, jo</t>
    </r>
    <r>
      <rPr>
        <sz val="12"/>
        <color rgb="FFFF0000"/>
        <rFont val="Calibri"/>
        <family val="2"/>
      </rPr>
      <t xml:space="preserve"> </t>
    </r>
    <r>
      <rPr>
        <sz val="12"/>
        <rFont val="Calibri"/>
        <family val="2"/>
      </rPr>
      <t xml:space="preserve">mindre forventes risikoen at blive. </t>
    </r>
  </si>
  <si>
    <r>
      <t xml:space="preserve">Er slutbrugerne blevet inddraget i analyseprocessen gennem deltagelse i workshops, eller inddraget i at udarbejde </t>
    </r>
    <r>
      <rPr>
        <sz val="12"/>
        <color theme="1"/>
        <rFont val="Calibri"/>
        <family val="2"/>
      </rPr>
      <t xml:space="preserve">user stories, </t>
    </r>
    <r>
      <rPr>
        <sz val="12"/>
        <rFont val="Calibri"/>
        <family val="2"/>
      </rPr>
      <t xml:space="preserve">prototyper eller lignende? (Beskriv nærmere i kommentarfelt)
</t>
    </r>
  </si>
  <si>
    <t>Tværsektorielle forretningsprocesser</t>
  </si>
  <si>
    <t>Omlægning af forretningsprocesser</t>
  </si>
  <si>
    <t>Sikkerhedsaspekter</t>
  </si>
  <si>
    <t>Leverandørkendskab (teknisk dialog)</t>
  </si>
  <si>
    <t>Opfølgningsstrategi</t>
  </si>
  <si>
    <t>Risikotjeklisten er et værktøj til projektledelsen, som giver overblik over nogle af de områder i projektet, der typisk er risikofyldte. 
Projekterne kan benytte risikotjeklisten i analysefasen ifm. udarbejdelse af projektmateriale, og hvis projektet skal risikovurderes i Regionernes It-råd.
Projektet kan med fordel genbesøge tjeklisten ved udgangen af analysefasen og i løbet af projektet.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</si>
</sst>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r.&quot;_-;\-* #,##0.00\ &quot;kr.&quot;_-;_-* &quot;-&quot;??\ &quot;kr.&quot;_-;_-@_-"/>
    <numFmt numFmtId="164" formatCode="_(&quot;kr&quot;\ * #,##0.00_);_(&quot;kr&quot;\ * \(#,##0.00\);_(&quot;kr&quot;\ * &quot;-&quot;??_);_(@_)"/>
    <numFmt numFmtId="165" formatCode="0.0"/>
  </numFmts>
  <fonts count="26" x14ac:knownFonts="1">
    <font>
      <sz val="11"/>
      <color theme="1"/>
      <name val="Arial"/>
      <family val="2"/>
      <scheme val="minor"/>
    </font>
    <font>
      <sz val="11"/>
      <color theme="1"/>
      <name val="Arial"/>
      <family val="2"/>
      <scheme val="minor"/>
    </font>
    <font>
      <b/>
      <sz val="24"/>
      <color theme="0"/>
      <name val="Calibri"/>
      <family val="2"/>
    </font>
    <font>
      <b/>
      <sz val="14"/>
      <color indexed="9"/>
      <name val="Calibri"/>
      <family val="2"/>
    </font>
    <font>
      <sz val="14"/>
      <color theme="1"/>
      <name val="Calibri"/>
      <family val="2"/>
    </font>
    <font>
      <sz val="12"/>
      <color theme="1"/>
      <name val="Calibri"/>
      <family val="2"/>
    </font>
    <font>
      <b/>
      <sz val="12"/>
      <color theme="1"/>
      <name val="Calibri"/>
      <family val="2"/>
    </font>
    <font>
      <sz val="12"/>
      <name val="Calibri"/>
      <family val="2"/>
    </font>
    <font>
      <b/>
      <sz val="14"/>
      <color theme="0"/>
      <name val="Calibri"/>
      <family val="2"/>
    </font>
    <font>
      <sz val="24"/>
      <name val="Calibri"/>
      <family val="2"/>
    </font>
    <font>
      <sz val="24"/>
      <color theme="0"/>
      <name val="Calibri"/>
      <family val="2"/>
    </font>
    <font>
      <sz val="24"/>
      <color theme="1"/>
      <name val="Calibri"/>
      <family val="2"/>
    </font>
    <font>
      <sz val="14"/>
      <color indexed="63"/>
      <name val="Calibri"/>
      <family val="2"/>
    </font>
    <font>
      <b/>
      <sz val="12"/>
      <color indexed="63"/>
      <name val="Calibri"/>
      <family val="2"/>
    </font>
    <font>
      <sz val="12"/>
      <color indexed="8"/>
      <name val="Calibri"/>
      <family val="2"/>
    </font>
    <font>
      <b/>
      <sz val="12"/>
      <name val="Calibri"/>
      <family val="2"/>
    </font>
    <font>
      <sz val="12"/>
      <color indexed="63"/>
      <name val="Calibri"/>
      <family val="2"/>
    </font>
    <font>
      <sz val="12"/>
      <color rgb="FF333333"/>
      <name val="Calibri"/>
      <family val="2"/>
    </font>
    <font>
      <b/>
      <sz val="12"/>
      <color rgb="FF333333"/>
      <name val="Calibri"/>
      <family val="2"/>
    </font>
    <font>
      <b/>
      <sz val="12"/>
      <color indexed="8"/>
      <name val="Calibri"/>
      <family val="2"/>
    </font>
    <font>
      <sz val="10"/>
      <name val="Calibri"/>
      <family val="2"/>
    </font>
    <font>
      <sz val="12"/>
      <color rgb="FFED7D31"/>
      <name val="Calibri"/>
      <family val="2"/>
    </font>
    <font>
      <sz val="14"/>
      <name val="Calibri"/>
      <family val="2"/>
    </font>
    <font>
      <sz val="14"/>
      <color rgb="FFFF0000"/>
      <name val="Calibri"/>
      <family val="2"/>
    </font>
    <font>
      <sz val="12"/>
      <color rgb="FFFF0000"/>
      <name val="Calibri"/>
      <family val="2"/>
    </font>
    <font>
      <b/>
      <sz val="14"/>
      <name val="Calibri"/>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C0E2EE"/>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rgb="FF000000"/>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243">
    <xf numFmtId="0" fontId="0" fillId="0" borderId="0" xfId="0"/>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wrapText="1"/>
    </xf>
    <xf numFmtId="0" fontId="5" fillId="2" borderId="0" xfId="0" applyFont="1" applyFill="1" applyAlignment="1">
      <alignment vertical="center" wrapText="1"/>
    </xf>
    <xf numFmtId="0" fontId="6" fillId="2" borderId="0" xfId="0" applyFont="1" applyFill="1" applyAlignment="1">
      <alignment horizontal="center" vertical="center"/>
    </xf>
    <xf numFmtId="0" fontId="7" fillId="2" borderId="0" xfId="0" applyFont="1" applyFill="1" applyAlignment="1">
      <alignment horizontal="left" vertical="center" wrapText="1"/>
    </xf>
    <xf numFmtId="0" fontId="5" fillId="2" borderId="0" xfId="0" applyFont="1" applyFill="1" applyAlignment="1">
      <alignment horizontal="left" vertical="center"/>
    </xf>
    <xf numFmtId="0" fontId="11" fillId="2" borderId="0" xfId="0" applyFont="1" applyFill="1" applyAlignment="1">
      <alignment vertical="center"/>
    </xf>
    <xf numFmtId="0" fontId="12" fillId="2" borderId="4" xfId="0" applyFont="1" applyFill="1" applyBorder="1" applyAlignment="1" applyProtection="1">
      <alignment vertical="center"/>
    </xf>
    <xf numFmtId="0" fontId="13" fillId="2" borderId="0" xfId="0" applyFont="1" applyFill="1" applyBorder="1" applyAlignment="1" applyProtection="1">
      <alignment vertical="center" wrapText="1"/>
    </xf>
    <xf numFmtId="0" fontId="13" fillId="2" borderId="0"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14" fillId="2" borderId="0" xfId="0" applyFont="1" applyFill="1" applyBorder="1" applyAlignment="1" applyProtection="1">
      <alignment vertical="center"/>
    </xf>
    <xf numFmtId="0" fontId="14" fillId="2" borderId="5" xfId="0" applyFont="1" applyFill="1" applyBorder="1" applyAlignment="1" applyProtection="1">
      <alignment horizontal="lef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center" vertical="center" wrapText="1"/>
    </xf>
    <xf numFmtId="0" fontId="12" fillId="2" borderId="6"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7" xfId="0" applyFont="1" applyFill="1" applyBorder="1" applyAlignment="1" applyProtection="1">
      <alignment horizontal="center" vertical="center" wrapText="1"/>
    </xf>
    <xf numFmtId="0" fontId="7" fillId="2" borderId="7" xfId="0" applyFont="1" applyFill="1" applyBorder="1" applyAlignment="1" applyProtection="1">
      <alignment vertical="center" wrapText="1"/>
    </xf>
    <xf numFmtId="0" fontId="13" fillId="2" borderId="7" xfId="0" applyFont="1" applyFill="1" applyBorder="1" applyAlignment="1" applyProtection="1">
      <alignment horizontal="center" vertical="center"/>
    </xf>
    <xf numFmtId="0" fontId="7" fillId="2" borderId="7" xfId="0" applyFont="1" applyFill="1" applyBorder="1" applyAlignment="1" applyProtection="1">
      <alignment horizontal="left" vertical="center" wrapText="1"/>
    </xf>
    <xf numFmtId="0" fontId="14" fillId="2" borderId="7" xfId="0" applyFont="1" applyFill="1" applyBorder="1" applyAlignment="1" applyProtection="1">
      <alignment vertical="center"/>
    </xf>
    <xf numFmtId="0" fontId="14" fillId="2" borderId="8" xfId="0" applyFont="1" applyFill="1" applyBorder="1" applyAlignment="1" applyProtection="1">
      <alignment horizontal="left" vertical="center"/>
    </xf>
    <xf numFmtId="0" fontId="12"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7" fillId="2" borderId="0" xfId="0" applyFont="1" applyFill="1" applyBorder="1" applyAlignment="1" applyProtection="1">
      <alignment horizontal="center" vertical="center" wrapText="1"/>
    </xf>
    <xf numFmtId="0" fontId="7" fillId="2" borderId="0" xfId="0" applyFont="1" applyFill="1" applyBorder="1" applyAlignment="1" applyProtection="1">
      <alignment vertical="center" wrapText="1"/>
    </xf>
    <xf numFmtId="0" fontId="14" fillId="2" borderId="0" xfId="0" applyFont="1" applyFill="1" applyBorder="1" applyAlignment="1" applyProtection="1">
      <alignment horizontal="left" vertical="center"/>
    </xf>
    <xf numFmtId="0" fontId="17" fillId="2" borderId="2" xfId="0" applyFont="1" applyFill="1" applyBorder="1" applyAlignment="1" applyProtection="1">
      <alignment vertical="center" wrapText="1"/>
    </xf>
    <xf numFmtId="0" fontId="17" fillId="2" borderId="3"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5" xfId="0" applyFont="1" applyFill="1" applyBorder="1" applyAlignment="1" applyProtection="1">
      <alignment vertical="center" wrapText="1"/>
    </xf>
    <xf numFmtId="0" fontId="12" fillId="2" borderId="4"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2" fillId="2" borderId="5" xfId="0" applyFont="1" applyFill="1" applyBorder="1" applyAlignment="1" applyProtection="1">
      <alignment horizontal="left" vertical="center"/>
    </xf>
    <xf numFmtId="0" fontId="15" fillId="2" borderId="0" xfId="0" applyFont="1" applyFill="1" applyBorder="1" applyAlignment="1" applyProtection="1">
      <alignment vertical="top" wrapText="1"/>
    </xf>
    <xf numFmtId="0" fontId="13" fillId="2" borderId="0" xfId="0" applyFont="1" applyFill="1" applyBorder="1" applyAlignment="1" applyProtection="1">
      <alignment vertical="center"/>
    </xf>
    <xf numFmtId="165" fontId="14" fillId="2" borderId="0" xfId="0" applyNumberFormat="1" applyFont="1" applyFill="1" applyBorder="1" applyAlignment="1" applyProtection="1">
      <alignment horizontal="right" vertical="top"/>
    </xf>
    <xf numFmtId="165" fontId="7" fillId="2" borderId="0" xfId="0" applyNumberFormat="1" applyFont="1" applyFill="1" applyBorder="1" applyAlignment="1" applyProtection="1">
      <alignment horizontal="left" vertical="center" wrapText="1"/>
    </xf>
    <xf numFmtId="0" fontId="5" fillId="2" borderId="0" xfId="0" applyFont="1" applyFill="1" applyBorder="1" applyAlignment="1">
      <alignment vertical="center"/>
    </xf>
    <xf numFmtId="0" fontId="15" fillId="2" borderId="0" xfId="0" applyFont="1" applyFill="1" applyBorder="1" applyAlignment="1" applyProtection="1">
      <alignment vertical="center" wrapText="1"/>
    </xf>
    <xf numFmtId="165" fontId="19" fillId="2" borderId="0" xfId="0" applyNumberFormat="1" applyFont="1" applyFill="1" applyBorder="1" applyAlignment="1" applyProtection="1">
      <alignment horizontal="right" vertical="top"/>
    </xf>
    <xf numFmtId="0" fontId="20" fillId="2" borderId="0" xfId="0" applyFont="1" applyFill="1" applyBorder="1" applyAlignment="1" applyProtection="1">
      <alignment horizontal="left" vertical="top" wrapText="1"/>
    </xf>
    <xf numFmtId="0" fontId="15" fillId="2" borderId="7" xfId="0" applyFont="1" applyFill="1" applyBorder="1" applyAlignment="1" applyProtection="1">
      <alignment vertical="center" wrapText="1"/>
    </xf>
    <xf numFmtId="165" fontId="19" fillId="2" borderId="7" xfId="0" applyNumberFormat="1" applyFont="1" applyFill="1" applyBorder="1" applyAlignment="1" applyProtection="1">
      <alignment horizontal="right" vertical="top"/>
    </xf>
    <xf numFmtId="0" fontId="21" fillId="2" borderId="0" xfId="0" applyFont="1" applyFill="1" applyBorder="1" applyAlignment="1" applyProtection="1">
      <alignment vertical="center"/>
    </xf>
    <xf numFmtId="0" fontId="15" fillId="2" borderId="23"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7" fillId="2" borderId="18" xfId="0" applyFont="1" applyFill="1" applyBorder="1" applyAlignment="1" applyProtection="1">
      <alignment horizontal="left" vertical="center" wrapText="1"/>
    </xf>
    <xf numFmtId="0" fontId="15" fillId="2" borderId="24" xfId="0" applyFont="1" applyFill="1" applyBorder="1" applyAlignment="1" applyProtection="1">
      <alignment horizontal="center" vertical="center" wrapText="1"/>
    </xf>
    <xf numFmtId="0" fontId="15" fillId="2" borderId="46" xfId="0" applyFont="1" applyFill="1" applyBorder="1" applyAlignment="1" applyProtection="1">
      <alignment horizontal="center" vertical="center" wrapText="1"/>
    </xf>
    <xf numFmtId="0" fontId="7" fillId="2" borderId="19" xfId="0" applyFont="1" applyFill="1" applyBorder="1" applyAlignment="1" applyProtection="1">
      <alignment horizontal="left" vertical="center" wrapText="1"/>
    </xf>
    <xf numFmtId="0" fontId="15" fillId="2" borderId="25" xfId="0" applyFont="1" applyFill="1" applyBorder="1" applyAlignment="1" applyProtection="1">
      <alignment horizontal="center" vertical="center" wrapText="1"/>
    </xf>
    <xf numFmtId="0" fontId="7" fillId="2" borderId="20" xfId="0" applyFont="1" applyFill="1" applyBorder="1" applyAlignment="1" applyProtection="1">
      <alignment horizontal="left" vertical="center" wrapText="1"/>
    </xf>
    <xf numFmtId="0" fontId="15" fillId="2" borderId="23"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left" vertical="center" wrapText="1"/>
      <protection locked="0"/>
    </xf>
    <xf numFmtId="0" fontId="15" fillId="2" borderId="24"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left" vertical="center" wrapText="1"/>
      <protection locked="0"/>
    </xf>
    <xf numFmtId="0" fontId="15" fillId="2" borderId="25"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protection locked="0"/>
    </xf>
    <xf numFmtId="0" fontId="7" fillId="2" borderId="25" xfId="0" applyFont="1" applyFill="1" applyBorder="1" applyAlignment="1" applyProtection="1">
      <alignment horizontal="left" vertical="center" wrapText="1"/>
      <protection locked="0"/>
    </xf>
    <xf numFmtId="0" fontId="15" fillId="2" borderId="23" xfId="0" applyFont="1" applyFill="1" applyBorder="1" applyAlignment="1">
      <alignment horizontal="center" vertical="center" wrapText="1"/>
    </xf>
    <xf numFmtId="0" fontId="7" fillId="2" borderId="23" xfId="0" applyFont="1" applyFill="1" applyBorder="1" applyAlignment="1" applyProtection="1">
      <alignment horizontal="left" vertical="center" wrapText="1"/>
    </xf>
    <xf numFmtId="0" fontId="15" fillId="2" borderId="24" xfId="0" applyFont="1" applyFill="1" applyBorder="1" applyAlignment="1">
      <alignment horizontal="center" vertical="center" wrapText="1"/>
    </xf>
    <xf numFmtId="0" fontId="7" fillId="2" borderId="24" xfId="0" applyFont="1" applyFill="1" applyBorder="1" applyAlignment="1" applyProtection="1">
      <alignment horizontal="left" vertical="center" wrapText="1"/>
    </xf>
    <xf numFmtId="0" fontId="15" fillId="2" borderId="25" xfId="0" applyFont="1" applyFill="1" applyBorder="1" applyAlignment="1">
      <alignment horizontal="center" vertical="center" wrapText="1"/>
    </xf>
    <xf numFmtId="0" fontId="7" fillId="2" borderId="25" xfId="0" applyFont="1" applyFill="1" applyBorder="1" applyAlignment="1" applyProtection="1">
      <alignment horizontal="left" vertical="center" wrapText="1"/>
    </xf>
    <xf numFmtId="0" fontId="15" fillId="2" borderId="41"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left" vertical="center" wrapText="1"/>
      <protection locked="0"/>
    </xf>
    <xf numFmtId="0" fontId="7" fillId="2" borderId="45" xfId="0" applyFont="1" applyFill="1" applyBorder="1" applyAlignment="1" applyProtection="1">
      <alignment horizontal="left" vertical="center" wrapText="1"/>
      <protection locked="0"/>
    </xf>
    <xf numFmtId="0" fontId="24" fillId="2" borderId="0" xfId="0" applyFont="1" applyFill="1" applyAlignment="1">
      <alignment vertical="center"/>
    </xf>
    <xf numFmtId="0" fontId="15" fillId="2" borderId="28" xfId="0" applyFont="1" applyFill="1" applyBorder="1" applyAlignment="1" applyProtection="1">
      <alignment horizontal="center" vertical="center" wrapText="1"/>
      <protection locked="0"/>
    </xf>
    <xf numFmtId="0" fontId="15" fillId="2" borderId="42"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left" vertical="center" wrapText="1"/>
    </xf>
    <xf numFmtId="0" fontId="12" fillId="2" borderId="0" xfId="0" applyFont="1" applyFill="1" applyBorder="1" applyAlignment="1" applyProtection="1">
      <alignment vertical="center"/>
      <protection locked="0"/>
    </xf>
    <xf numFmtId="0" fontId="13"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left" vertical="center" wrapText="1"/>
      <protection locked="0"/>
    </xf>
    <xf numFmtId="0" fontId="14" fillId="2" borderId="0" xfId="0" applyFont="1" applyFill="1" applyBorder="1" applyAlignment="1" applyProtection="1">
      <alignment vertical="center" wrapText="1"/>
      <protection locked="0"/>
    </xf>
    <xf numFmtId="0" fontId="14" fillId="2" borderId="0" xfId="0" applyFont="1" applyFill="1" applyBorder="1" applyAlignment="1" applyProtection="1">
      <alignment horizontal="left" vertical="center" wrapText="1"/>
    </xf>
    <xf numFmtId="0" fontId="4" fillId="2" borderId="12" xfId="0" applyFont="1" applyFill="1" applyBorder="1" applyAlignment="1">
      <alignment vertical="center"/>
    </xf>
    <xf numFmtId="0" fontId="7" fillId="2" borderId="11" xfId="0" applyFont="1" applyFill="1" applyBorder="1" applyAlignment="1">
      <alignment vertical="center"/>
    </xf>
    <xf numFmtId="0" fontId="7" fillId="2" borderId="11" xfId="0" applyFont="1" applyFill="1" applyBorder="1" applyAlignment="1">
      <alignment horizontal="center" vertical="center" wrapText="1"/>
    </xf>
    <xf numFmtId="0" fontId="7" fillId="2" borderId="11" xfId="0" applyFont="1" applyFill="1" applyBorder="1" applyAlignment="1">
      <alignment vertical="center" wrapText="1"/>
    </xf>
    <xf numFmtId="0" fontId="15" fillId="2" borderId="4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7" fillId="2" borderId="35" xfId="0" applyFont="1" applyFill="1" applyBorder="1" applyAlignment="1" applyProtection="1">
      <alignment horizontal="left" vertical="center" wrapText="1"/>
    </xf>
    <xf numFmtId="0" fontId="7" fillId="2" borderId="11" xfId="0" applyFont="1" applyFill="1" applyBorder="1" applyAlignment="1" applyProtection="1">
      <alignment vertical="center" wrapText="1"/>
    </xf>
    <xf numFmtId="0" fontId="15" fillId="2" borderId="4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7" fillId="2" borderId="35" xfId="0" applyFont="1" applyFill="1" applyBorder="1" applyAlignment="1">
      <alignment horizontal="left" vertical="center" wrapText="1"/>
    </xf>
    <xf numFmtId="0" fontId="12" fillId="2" borderId="1"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164" fontId="13" fillId="2" borderId="0" xfId="1" applyNumberFormat="1" applyFont="1" applyFill="1" applyBorder="1" applyAlignment="1" applyProtection="1">
      <alignment horizontal="center" vertical="center" wrapText="1"/>
      <protection locked="0"/>
    </xf>
    <xf numFmtId="164" fontId="7" fillId="2" borderId="0" xfId="1" applyNumberFormat="1"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15" fillId="2" borderId="28" xfId="0" applyFont="1" applyFill="1" applyBorder="1" applyAlignment="1">
      <alignment horizontal="center" vertical="center" wrapText="1"/>
    </xf>
    <xf numFmtId="0" fontId="15" fillId="2" borderId="41" xfId="0" applyFont="1" applyFill="1" applyBorder="1" applyAlignment="1">
      <alignment horizontal="center" vertical="center" wrapText="1"/>
    </xf>
    <xf numFmtId="4" fontId="7" fillId="2" borderId="28" xfId="0" applyNumberFormat="1" applyFont="1" applyFill="1" applyBorder="1" applyAlignment="1" applyProtection="1">
      <alignment horizontal="left" vertical="center" wrapText="1"/>
      <protection locked="0"/>
    </xf>
    <xf numFmtId="0" fontId="15" fillId="2" borderId="42" xfId="0" applyFont="1" applyFill="1" applyBorder="1" applyAlignment="1">
      <alignment horizontal="center" vertical="center" wrapText="1"/>
    </xf>
    <xf numFmtId="4" fontId="7" fillId="2" borderId="42" xfId="0" applyNumberFormat="1" applyFont="1" applyFill="1" applyBorder="1" applyAlignment="1" applyProtection="1">
      <alignment horizontal="left" vertical="center" wrapText="1"/>
      <protection locked="0"/>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15" fillId="2" borderId="34"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left" vertical="center" wrapText="1"/>
      <protection locked="0"/>
    </xf>
    <xf numFmtId="0" fontId="7" fillId="2" borderId="0"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7" fillId="2" borderId="25" xfId="0" applyFont="1" applyFill="1" applyBorder="1" applyAlignment="1">
      <alignment horizontal="left" vertical="center" wrapText="1"/>
    </xf>
    <xf numFmtId="0" fontId="5" fillId="2" borderId="0" xfId="0" applyFont="1" applyFill="1" applyAlignment="1">
      <alignment horizontal="left" vertical="center" wrapText="1"/>
    </xf>
    <xf numFmtId="0" fontId="15" fillId="2" borderId="2"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8" fillId="3" borderId="1" xfId="0" applyFont="1" applyFill="1" applyBorder="1" applyAlignment="1" applyProtection="1">
      <alignment vertical="center"/>
    </xf>
    <xf numFmtId="0" fontId="2" fillId="3" borderId="2" xfId="0" applyFont="1" applyFill="1" applyBorder="1" applyAlignment="1" applyProtection="1">
      <alignment vertical="center"/>
    </xf>
    <xf numFmtId="0" fontId="2" fillId="3" borderId="2" xfId="0" applyFont="1" applyFill="1" applyBorder="1" applyAlignment="1" applyProtection="1">
      <alignment horizontal="center" vertical="center" wrapText="1"/>
    </xf>
    <xf numFmtId="0" fontId="2" fillId="3" borderId="2" xfId="0" applyFont="1" applyFill="1" applyBorder="1" applyAlignment="1" applyProtection="1">
      <alignment vertical="center" wrapText="1"/>
    </xf>
    <xf numFmtId="0" fontId="2" fillId="3" borderId="2" xfId="0" applyFont="1" applyFill="1" applyBorder="1" applyAlignment="1" applyProtection="1">
      <alignment horizontal="center" vertical="center"/>
    </xf>
    <xf numFmtId="0" fontId="9" fillId="3" borderId="2" xfId="0" applyFont="1" applyFill="1" applyBorder="1" applyAlignment="1" applyProtection="1">
      <alignment horizontal="left" vertical="center" wrapText="1"/>
    </xf>
    <xf numFmtId="0" fontId="10" fillId="3" borderId="2" xfId="0" applyFont="1" applyFill="1" applyBorder="1" applyAlignment="1" applyProtection="1">
      <alignment vertical="center"/>
    </xf>
    <xf numFmtId="0" fontId="10" fillId="3" borderId="3" xfId="0" applyFont="1" applyFill="1" applyBorder="1" applyAlignment="1" applyProtection="1">
      <alignment horizontal="left" vertical="center"/>
    </xf>
    <xf numFmtId="0" fontId="3" fillId="3" borderId="12" xfId="0" applyFont="1" applyFill="1" applyBorder="1" applyAlignment="1" applyProtection="1">
      <alignment vertical="center"/>
    </xf>
    <xf numFmtId="0" fontId="3" fillId="3" borderId="11" xfId="0" applyFont="1" applyFill="1" applyBorder="1" applyAlignment="1" applyProtection="1">
      <alignment vertical="center" wrapText="1"/>
    </xf>
    <xf numFmtId="0" fontId="3" fillId="3" borderId="11" xfId="0" applyFont="1" applyFill="1" applyBorder="1" applyAlignment="1" applyProtection="1">
      <alignment horizontal="center" vertical="center" wrapText="1"/>
    </xf>
    <xf numFmtId="0" fontId="22" fillId="3" borderId="11" xfId="0" applyFont="1" applyFill="1" applyBorder="1" applyAlignment="1" applyProtection="1">
      <alignment horizontal="left" vertical="center" wrapText="1"/>
    </xf>
    <xf numFmtId="0" fontId="3" fillId="3" borderId="13" xfId="0" applyFont="1" applyFill="1" applyBorder="1" applyAlignment="1" applyProtection="1">
      <alignment horizontal="left" vertical="center" wrapText="1"/>
    </xf>
    <xf numFmtId="0" fontId="15" fillId="2" borderId="7" xfId="0" applyFont="1" applyFill="1" applyBorder="1" applyAlignment="1" applyProtection="1">
      <alignment horizontal="center" vertical="center" wrapText="1"/>
      <protection locked="0"/>
    </xf>
    <xf numFmtId="0" fontId="3" fillId="3" borderId="11" xfId="0" applyFont="1" applyFill="1" applyBorder="1" applyAlignment="1" applyProtection="1">
      <alignment vertical="center" wrapText="1"/>
      <protection locked="0"/>
    </xf>
    <xf numFmtId="0" fontId="15" fillId="2" borderId="47" xfId="0" applyFont="1" applyFill="1" applyBorder="1" applyAlignment="1" applyProtection="1">
      <alignment horizontal="center" vertical="center" wrapText="1"/>
      <protection locked="0"/>
    </xf>
    <xf numFmtId="0" fontId="8" fillId="3" borderId="29" xfId="0" applyFont="1" applyFill="1" applyBorder="1" applyAlignment="1" applyProtection="1">
      <alignment vertical="center"/>
    </xf>
    <xf numFmtId="0" fontId="8" fillId="3" borderId="30" xfId="0" applyFont="1" applyFill="1" applyBorder="1" applyAlignment="1" applyProtection="1">
      <alignment vertical="center" wrapText="1"/>
    </xf>
    <xf numFmtId="0" fontId="8" fillId="3" borderId="44" xfId="0" applyFont="1" applyFill="1" applyBorder="1" applyAlignment="1" applyProtection="1">
      <alignment horizontal="center" vertical="center" wrapText="1"/>
    </xf>
    <xf numFmtId="0" fontId="8" fillId="3" borderId="43" xfId="0" applyFont="1" applyFill="1" applyBorder="1" applyAlignment="1" applyProtection="1">
      <alignment vertical="center" wrapText="1"/>
    </xf>
    <xf numFmtId="0" fontId="8" fillId="3" borderId="30" xfId="0" applyFont="1" applyFill="1" applyBorder="1" applyAlignment="1" applyProtection="1">
      <alignment horizontal="center" vertical="center" wrapText="1"/>
    </xf>
    <xf numFmtId="0" fontId="22" fillId="3" borderId="30" xfId="0" applyFont="1" applyFill="1" applyBorder="1" applyAlignment="1" applyProtection="1">
      <alignment horizontal="left" vertical="center" wrapText="1"/>
    </xf>
    <xf numFmtId="0" fontId="3" fillId="3" borderId="30" xfId="0" applyFont="1" applyFill="1" applyBorder="1" applyAlignment="1" applyProtection="1">
      <alignment vertical="center" wrapText="1"/>
      <protection locked="0"/>
    </xf>
    <xf numFmtId="0" fontId="3" fillId="3" borderId="31" xfId="0" applyFont="1" applyFill="1" applyBorder="1" applyAlignment="1" applyProtection="1">
      <alignment horizontal="left" vertical="center" wrapText="1"/>
    </xf>
    <xf numFmtId="0" fontId="7" fillId="2" borderId="26" xfId="0" applyFont="1" applyFill="1" applyBorder="1" applyAlignment="1" applyProtection="1">
      <alignment vertical="center" wrapText="1"/>
    </xf>
    <xf numFmtId="0" fontId="7" fillId="2" borderId="27" xfId="0" applyFont="1" applyFill="1" applyBorder="1" applyAlignment="1" applyProtection="1">
      <alignment vertical="center" wrapText="1"/>
    </xf>
    <xf numFmtId="0" fontId="7" fillId="2" borderId="17" xfId="0" applyFont="1" applyFill="1" applyBorder="1" applyAlignment="1" applyProtection="1">
      <alignment horizontal="center" vertical="center" wrapText="1"/>
    </xf>
    <xf numFmtId="0" fontId="7" fillId="2" borderId="35" xfId="0" applyFont="1" applyFill="1" applyBorder="1" applyAlignment="1" applyProtection="1">
      <alignment horizontal="left" vertical="center" wrapText="1"/>
    </xf>
    <xf numFmtId="0" fontId="12" fillId="2" borderId="12" xfId="0" applyFont="1" applyFill="1" applyBorder="1" applyAlignment="1" applyProtection="1">
      <alignment horizontal="center" vertical="center"/>
    </xf>
    <xf numFmtId="0" fontId="7" fillId="2" borderId="11" xfId="0" applyFont="1" applyFill="1" applyBorder="1" applyAlignment="1" applyProtection="1">
      <alignment horizontal="center" vertical="center" wrapText="1"/>
    </xf>
    <xf numFmtId="0" fontId="7" fillId="2" borderId="2"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7" fillId="2" borderId="7" xfId="0" applyFont="1" applyFill="1" applyBorder="1" applyAlignment="1" applyProtection="1">
      <alignment vertical="center" wrapText="1"/>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7" fillId="2" borderId="14" xfId="0" applyFont="1" applyFill="1" applyBorder="1" applyAlignment="1" applyProtection="1">
      <alignment vertical="center" wrapText="1"/>
      <protection locked="0"/>
    </xf>
    <xf numFmtId="0" fontId="7" fillId="2" borderId="15" xfId="0" applyFont="1" applyFill="1" applyBorder="1" applyAlignment="1" applyProtection="1">
      <alignment vertical="center" wrapText="1"/>
      <protection locked="0"/>
    </xf>
    <xf numFmtId="0" fontId="7" fillId="2" borderId="16"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xf>
    <xf numFmtId="0" fontId="7" fillId="2" borderId="11" xfId="0" applyFont="1" applyFill="1" applyBorder="1" applyAlignment="1" applyProtection="1">
      <alignment horizontal="center" vertical="center"/>
      <protection locked="0"/>
    </xf>
    <xf numFmtId="0" fontId="15" fillId="4" borderId="9" xfId="0" applyFont="1" applyFill="1" applyBorder="1" applyAlignment="1" applyProtection="1">
      <alignment horizontal="left" vertical="center" wrapText="1"/>
      <protection locked="0"/>
    </xf>
    <xf numFmtId="0" fontId="15" fillId="4" borderId="19" xfId="0" applyFont="1" applyFill="1" applyBorder="1" applyAlignment="1" applyProtection="1">
      <alignment horizontal="left" vertical="center" wrapText="1"/>
      <protection locked="0"/>
    </xf>
    <xf numFmtId="0" fontId="15" fillId="4" borderId="10"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center" vertical="center" wrapText="1"/>
      <protection locked="0"/>
    </xf>
    <xf numFmtId="0" fontId="7" fillId="2" borderId="35"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xf>
    <xf numFmtId="0" fontId="7" fillId="2" borderId="33" xfId="0" applyFont="1" applyFill="1" applyBorder="1" applyAlignment="1" applyProtection="1">
      <alignment vertical="center" wrapText="1"/>
    </xf>
    <xf numFmtId="0" fontId="7" fillId="2" borderId="39" xfId="0" applyFont="1" applyFill="1" applyBorder="1" applyAlignment="1" applyProtection="1">
      <alignment horizontal="left" vertical="center" wrapText="1"/>
    </xf>
    <xf numFmtId="0" fontId="7" fillId="2" borderId="33" xfId="0" applyFont="1" applyFill="1" applyBorder="1" applyAlignment="1" applyProtection="1">
      <alignment horizontal="center" vertical="center" wrapText="1"/>
    </xf>
    <xf numFmtId="0" fontId="7" fillId="2" borderId="11" xfId="0" applyFont="1" applyFill="1" applyBorder="1" applyAlignment="1" applyProtection="1">
      <alignment vertical="center" wrapText="1"/>
      <protection locked="0"/>
    </xf>
    <xf numFmtId="0" fontId="7" fillId="2" borderId="33" xfId="0" applyFont="1" applyFill="1" applyBorder="1" applyAlignment="1" applyProtection="1">
      <alignment vertical="center" wrapText="1"/>
      <protection locked="0"/>
    </xf>
    <xf numFmtId="0" fontId="7" fillId="2" borderId="11" xfId="0" applyFont="1" applyFill="1" applyBorder="1" applyAlignment="1" applyProtection="1">
      <alignment horizontal="left" vertical="center" wrapText="1"/>
      <protection locked="0"/>
    </xf>
    <xf numFmtId="0" fontId="22" fillId="2" borderId="12" xfId="0" applyFont="1" applyFill="1" applyBorder="1" applyAlignment="1" applyProtection="1">
      <alignment horizontal="center" vertical="center"/>
      <protection locked="0"/>
    </xf>
    <xf numFmtId="0" fontId="22" fillId="2" borderId="32" xfId="0" applyFont="1" applyFill="1" applyBorder="1" applyAlignment="1" applyProtection="1">
      <alignment horizontal="center" vertical="center"/>
      <protection locked="0"/>
    </xf>
    <xf numFmtId="0" fontId="5" fillId="2" borderId="5" xfId="0" applyFont="1" applyFill="1" applyBorder="1" applyAlignment="1">
      <alignment horizontal="center" vertical="center"/>
    </xf>
    <xf numFmtId="0" fontId="22" fillId="2" borderId="4"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36" xfId="0" applyFont="1" applyFill="1" applyBorder="1" applyAlignment="1" applyProtection="1">
      <alignment horizontal="left" vertical="center" wrapText="1"/>
    </xf>
    <xf numFmtId="0" fontId="7" fillId="2" borderId="0"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38" xfId="0" applyFont="1" applyFill="1" applyBorder="1" applyAlignment="1" applyProtection="1">
      <alignment horizontal="left" vertical="center" wrapText="1"/>
    </xf>
    <xf numFmtId="0" fontId="7" fillId="2" borderId="37" xfId="0" applyFont="1" applyFill="1" applyBorder="1" applyAlignment="1" applyProtection="1">
      <alignment horizontal="left" vertical="center" wrapText="1"/>
    </xf>
    <xf numFmtId="0" fontId="22"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wrapText="1"/>
      <protection locked="0"/>
    </xf>
    <xf numFmtId="4" fontId="22" fillId="2" borderId="1" xfId="0" applyNumberFormat="1" applyFont="1" applyFill="1" applyBorder="1" applyAlignment="1" applyProtection="1">
      <alignment horizontal="center" vertical="center"/>
      <protection locked="0"/>
    </xf>
    <xf numFmtId="4" fontId="22" fillId="2" borderId="4" xfId="0" applyNumberFormat="1" applyFont="1" applyFill="1" applyBorder="1" applyAlignment="1" applyProtection="1">
      <alignment horizontal="center" vertical="center"/>
      <protection locked="0"/>
    </xf>
    <xf numFmtId="4" fontId="22" fillId="2" borderId="6" xfId="0" applyNumberFormat="1" applyFont="1" applyFill="1" applyBorder="1" applyAlignment="1" applyProtection="1">
      <alignment horizontal="center" vertical="center"/>
      <protection locked="0"/>
    </xf>
    <xf numFmtId="0" fontId="22" fillId="2" borderId="12"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4" fontId="7" fillId="2" borderId="2" xfId="0" applyNumberFormat="1" applyFont="1" applyFill="1" applyBorder="1" applyAlignment="1" applyProtection="1">
      <alignment horizontal="center" vertical="center" wrapText="1"/>
    </xf>
    <xf numFmtId="4" fontId="7" fillId="2" borderId="0" xfId="0" applyNumberFormat="1" applyFont="1" applyFill="1" applyBorder="1" applyAlignment="1" applyProtection="1">
      <alignment horizontal="center" vertical="center" wrapText="1"/>
    </xf>
    <xf numFmtId="4" fontId="7" fillId="2" borderId="7" xfId="0" applyNumberFormat="1" applyFont="1" applyFill="1" applyBorder="1" applyAlignment="1" applyProtection="1">
      <alignment horizontal="center" vertical="center" wrapText="1"/>
    </xf>
    <xf numFmtId="4" fontId="7" fillId="2" borderId="2" xfId="0" applyNumberFormat="1" applyFont="1" applyFill="1" applyBorder="1" applyAlignment="1" applyProtection="1">
      <alignment vertical="center" wrapText="1"/>
    </xf>
    <xf numFmtId="4" fontId="7" fillId="2" borderId="0" xfId="0" applyNumberFormat="1" applyFont="1" applyFill="1" applyBorder="1" applyAlignment="1" applyProtection="1">
      <alignment vertical="center" wrapText="1"/>
    </xf>
    <xf numFmtId="4" fontId="7" fillId="2" borderId="7" xfId="0" applyNumberFormat="1" applyFont="1" applyFill="1" applyBorder="1" applyAlignment="1" applyProtection="1">
      <alignment vertical="center" wrapText="1"/>
    </xf>
    <xf numFmtId="4" fontId="7" fillId="2" borderId="2" xfId="0" applyNumberFormat="1" applyFont="1" applyFill="1" applyBorder="1" applyAlignment="1" applyProtection="1">
      <alignment horizontal="center" vertical="center" wrapText="1"/>
      <protection locked="0"/>
    </xf>
    <xf numFmtId="4" fontId="7" fillId="2" borderId="0" xfId="0" applyNumberFormat="1" applyFont="1" applyFill="1" applyBorder="1" applyAlignment="1" applyProtection="1">
      <alignment horizontal="center" vertical="center" wrapText="1"/>
      <protection locked="0"/>
    </xf>
    <xf numFmtId="4" fontId="7" fillId="2" borderId="7" xfId="0" applyNumberFormat="1" applyFont="1" applyFill="1" applyBorder="1" applyAlignment="1" applyProtection="1">
      <alignment horizontal="center" vertical="center" wrapText="1"/>
      <protection locked="0"/>
    </xf>
    <xf numFmtId="4" fontId="7" fillId="2" borderId="36" xfId="0" applyNumberFormat="1" applyFont="1" applyFill="1" applyBorder="1" applyAlignment="1" applyProtection="1">
      <alignment horizontal="left" vertical="center" wrapText="1"/>
    </xf>
    <xf numFmtId="4" fontId="7" fillId="2" borderId="38" xfId="0" applyNumberFormat="1" applyFont="1" applyFill="1" applyBorder="1" applyAlignment="1" applyProtection="1">
      <alignment horizontal="left" vertical="center" wrapText="1"/>
    </xf>
    <xf numFmtId="4" fontId="7" fillId="2" borderId="37" xfId="0" applyNumberFormat="1" applyFont="1" applyFill="1" applyBorder="1" applyAlignment="1" applyProtection="1">
      <alignment horizontal="left" vertical="center" wrapText="1"/>
    </xf>
    <xf numFmtId="0" fontId="12" fillId="2" borderId="1"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7" fillId="2" borderId="11" xfId="0" applyFont="1" applyFill="1" applyBorder="1" applyAlignment="1" applyProtection="1">
      <alignment horizontal="left" vertical="center" wrapText="1"/>
    </xf>
    <xf numFmtId="0" fontId="7" fillId="2" borderId="40" xfId="0" applyFont="1" applyFill="1" applyBorder="1" applyAlignment="1" applyProtection="1">
      <alignment horizontal="left"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protection locked="0"/>
    </xf>
    <xf numFmtId="0" fontId="7" fillId="2" borderId="11"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16" fillId="2" borderId="12" xfId="0" applyFont="1" applyFill="1" applyBorder="1" applyAlignment="1" applyProtection="1">
      <alignment horizontal="left" vertical="center" wrapText="1"/>
    </xf>
    <xf numFmtId="0" fontId="16" fillId="2" borderId="11" xfId="0" applyFont="1" applyFill="1" applyBorder="1" applyAlignment="1" applyProtection="1">
      <alignment horizontal="left" vertical="center"/>
    </xf>
    <xf numFmtId="0" fontId="16" fillId="2" borderId="13" xfId="0" applyFont="1" applyFill="1" applyBorder="1" applyAlignment="1" applyProtection="1">
      <alignment horizontal="left" vertical="center"/>
    </xf>
    <xf numFmtId="0" fontId="3" fillId="2" borderId="12" xfId="0" applyFont="1" applyFill="1" applyBorder="1" applyAlignment="1" applyProtection="1">
      <alignment horizontal="center" vertical="center"/>
    </xf>
    <xf numFmtId="165" fontId="19" fillId="2" borderId="0" xfId="0" applyNumberFormat="1" applyFont="1" applyFill="1" applyBorder="1" applyAlignment="1" applyProtection="1">
      <alignment horizontal="right" vertical="top"/>
    </xf>
    <xf numFmtId="165" fontId="14" fillId="2" borderId="0" xfId="0" applyNumberFormat="1" applyFont="1" applyFill="1" applyBorder="1" applyAlignment="1" applyProtection="1">
      <alignment horizontal="right" vertical="top"/>
    </xf>
    <xf numFmtId="165" fontId="19" fillId="2" borderId="7" xfId="0" applyNumberFormat="1" applyFont="1" applyFill="1" applyBorder="1" applyAlignment="1" applyProtection="1">
      <alignment horizontal="right" vertical="top"/>
    </xf>
    <xf numFmtId="0" fontId="17" fillId="2" borderId="1" xfId="0" applyFont="1" applyFill="1" applyBorder="1" applyAlignment="1" applyProtection="1">
      <alignment horizontal="left" vertical="center" wrapText="1"/>
    </xf>
    <xf numFmtId="0" fontId="17" fillId="2" borderId="2"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20" fillId="2" borderId="0" xfId="0" applyFont="1" applyFill="1" applyBorder="1" applyAlignment="1" applyProtection="1">
      <alignment horizontal="left" vertical="center" wrapText="1"/>
    </xf>
  </cellXfs>
  <cellStyles count="2">
    <cellStyle name="Normal" xfId="0" builtinId="0"/>
    <cellStyle name="Valuta" xfId="1" builtinId="4"/>
  </cellStyles>
  <dxfs count="0"/>
  <tableStyles count="0" defaultTableStyle="TableStyleMedium2" defaultPivotStyle="PivotStyleLight16"/>
  <colors>
    <mruColors>
      <color rgb="FFC0E2EE"/>
      <color rgb="FF90CBE0"/>
      <color rgb="FF41A5C9"/>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a-DK" b="1"/>
              <a:t>Risikoscore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radarChart>
        <c:radarStyle val="filled"/>
        <c:varyColors val="0"/>
        <c:ser>
          <c:idx val="0"/>
          <c:order val="0"/>
          <c:spPr>
            <a:solidFill>
              <a:srgbClr val="ED7D31">
                <a:alpha val="67000"/>
              </a:srgbClr>
            </a:solidFill>
            <a:ln>
              <a:solidFill>
                <a:srgbClr val="ED7D31"/>
              </a:solidFill>
            </a:ln>
            <a:effectLst/>
          </c:spPr>
          <c:cat>
            <c:strRef>
              <c:f>Risikotjekliste!$E$21:$E$25</c:f>
              <c:strCache>
                <c:ptCount val="5"/>
                <c:pt idx="0">
                  <c:v>1. Forretningsmæssige forhold</c:v>
                </c:pt>
                <c:pt idx="1">
                  <c:v>2. Projektets tilrettelæggelse</c:v>
                </c:pt>
                <c:pt idx="2">
                  <c:v>3. Markedsafklaring og teknisk løsning</c:v>
                </c:pt>
                <c:pt idx="3">
                  <c:v>4. Interessenter</c:v>
                </c:pt>
                <c:pt idx="4">
                  <c:v>5. Slutbrugere</c:v>
                </c:pt>
              </c:strCache>
            </c:strRef>
          </c:cat>
          <c:val>
            <c:numRef>
              <c:f>Risikotjekliste!$F$21:$F$25</c:f>
              <c:numCache>
                <c:formatCode>0.0</c:formatCode>
                <c:ptCount val="5"/>
                <c:pt idx="0">
                  <c:v>0</c:v>
                </c:pt>
                <c:pt idx="1">
                  <c:v>0</c:v>
                </c:pt>
                <c:pt idx="2">
                  <c:v>3.9999999999999978</c:v>
                </c:pt>
                <c:pt idx="3">
                  <c:v>0</c:v>
                </c:pt>
                <c:pt idx="4">
                  <c:v>0</c:v>
                </c:pt>
              </c:numCache>
            </c:numRef>
          </c:val>
          <c:extLst>
            <c:ext xmlns:c16="http://schemas.microsoft.com/office/drawing/2014/chart" uri="{C3380CC4-5D6E-409C-BE32-E72D297353CC}">
              <c16:uniqueId val="{00000000-D206-412E-805F-D3A90ADD719E}"/>
            </c:ext>
          </c:extLst>
        </c:ser>
        <c:ser>
          <c:idx val="1"/>
          <c:order val="1"/>
          <c:spPr>
            <a:solidFill>
              <a:schemeClr val="accent2"/>
            </a:solidFill>
            <a:ln>
              <a:noFill/>
            </a:ln>
            <a:effectLst/>
          </c:spPr>
          <c:cat>
            <c:strRef>
              <c:f>Risikotjekliste!$E$21:$E$25</c:f>
              <c:strCache>
                <c:ptCount val="5"/>
                <c:pt idx="0">
                  <c:v>1. Forretningsmæssige forhold</c:v>
                </c:pt>
                <c:pt idx="1">
                  <c:v>2. Projektets tilrettelæggelse</c:v>
                </c:pt>
                <c:pt idx="2">
                  <c:v>3. Markedsafklaring og teknisk løsning</c:v>
                </c:pt>
                <c:pt idx="3">
                  <c:v>4. Interessenter</c:v>
                </c:pt>
                <c:pt idx="4">
                  <c:v>5. Slutbrugere</c:v>
                </c:pt>
              </c:strCache>
            </c:strRef>
          </c:cat>
          <c:val>
            <c:numRef>
              <c:f>Risikotjekliste!$G$21:$G$25</c:f>
            </c:numRef>
          </c:val>
          <c:extLst>
            <c:ext xmlns:c16="http://schemas.microsoft.com/office/drawing/2014/chart" uri="{C3380CC4-5D6E-409C-BE32-E72D297353CC}">
              <c16:uniqueId val="{00000001-D206-412E-805F-D3A90ADD719E}"/>
            </c:ext>
          </c:extLst>
        </c:ser>
        <c:dLbls>
          <c:showLegendKey val="0"/>
          <c:showVal val="0"/>
          <c:showCatName val="0"/>
          <c:showSerName val="0"/>
          <c:showPercent val="0"/>
          <c:showBubbleSize val="0"/>
        </c:dLbls>
        <c:axId val="445692344"/>
        <c:axId val="445693656"/>
      </c:radarChart>
      <c:catAx>
        <c:axId val="4456923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445693656"/>
        <c:crosses val="autoZero"/>
        <c:auto val="1"/>
        <c:lblAlgn val="ctr"/>
        <c:lblOffset val="100"/>
        <c:noMultiLvlLbl val="0"/>
      </c:catAx>
      <c:valAx>
        <c:axId val="445693656"/>
        <c:scaling>
          <c:orientation val="minMax"/>
          <c:max val="4"/>
        </c:scaling>
        <c:delete val="0"/>
        <c:axPos val="l"/>
        <c:majorGridlines>
          <c:spPr>
            <a:ln w="9525" cap="flat" cmpd="sng" algn="ctr">
              <a:solidFill>
                <a:schemeClr val="accent1"/>
              </a:solidFill>
              <a:round/>
            </a:ln>
            <a:effectLst>
              <a:outerShdw blurRad="50800" dist="50800" dir="5400000" algn="ctr" rotWithShape="0">
                <a:schemeClr val="bg1"/>
              </a:outerShdw>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445692344"/>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2050143</xdr:colOff>
      <xdr:row>11</xdr:row>
      <xdr:rowOff>188683</xdr:rowOff>
    </xdr:from>
    <xdr:to>
      <xdr:col>10</xdr:col>
      <xdr:colOff>4639419</xdr:colOff>
      <xdr:row>28</xdr:row>
      <xdr:rowOff>28036</xdr:rowOff>
    </xdr:to>
    <xdr:graphicFrame macro="">
      <xdr:nvGraphicFramePr>
        <xdr:cNvPr id="2" name="Diagram 1">
          <a:extLst>
            <a:ext uri="{FF2B5EF4-FFF2-40B4-BE49-F238E27FC236}">
              <a16:creationId xmlns:a16="http://schemas.microsoft.com/office/drawing/2014/main" id="{925956CE-00A2-4F3C-87C7-14FBADB891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Implememnt theme">
  <a:themeElements>
    <a:clrScheme name="Implement Colours">
      <a:dk1>
        <a:srgbClr val="1F2023"/>
      </a:dk1>
      <a:lt1>
        <a:srgbClr val="FFFFFF"/>
      </a:lt1>
      <a:dk2>
        <a:srgbClr val="8AA29A"/>
      </a:dk2>
      <a:lt2>
        <a:srgbClr val="E2DED9"/>
      </a:lt2>
      <a:accent1>
        <a:srgbClr val="42615F"/>
      </a:accent1>
      <a:accent2>
        <a:srgbClr val="893E45"/>
      </a:accent2>
      <a:accent3>
        <a:srgbClr val="E1BCA7"/>
      </a:accent3>
      <a:accent4>
        <a:srgbClr val="E4B73C"/>
      </a:accent4>
      <a:accent5>
        <a:srgbClr val="9A6E44"/>
      </a:accent5>
      <a:accent6>
        <a:srgbClr val="4B516E"/>
      </a:accent6>
      <a:hlink>
        <a:srgbClr val="893E45"/>
      </a:hlink>
      <a:folHlink>
        <a:srgbClr val="893E4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w="9525">
          <a:noFill/>
        </a:ln>
      </a:spPr>
      <a:bodyPr rtlCol="0" anchor="ctr"/>
      <a:lstStyle>
        <a:defPPr>
          <a:defRPr dirty="0" err="1" smtClean="0">
            <a:solidFill>
              <a:schemeClr val="accent5"/>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accent3"/>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spcBef>
            <a:spcPts val="600"/>
          </a:spcBef>
          <a:defRPr dirty="0" smtClean="0">
            <a:solidFill>
              <a:srgbClr val="342F2B"/>
            </a:solidFill>
            <a:latin typeface="Arial" pitchFamily="34" charset="0"/>
            <a:cs typeface="Arial" pitchFamily="34" charset="0"/>
          </a:defRPr>
        </a:defPPr>
      </a:lstStyle>
    </a:txDef>
  </a:objectDefaults>
  <a:extraClrSchemeLst/>
  <a:custClrLst>
    <a:custClr name="Implement Dark Blue">
      <a:srgbClr val="003E51"/>
    </a:custClr>
    <a:custClr name="Implement Green">
      <a:srgbClr val="7F9C90"/>
    </a:custClr>
    <a:custClr name="Implement Light Blue">
      <a:srgbClr val="9BB8D3"/>
    </a:custClr>
  </a:custClrLst>
  <a:extLst>
    <a:ext uri="{05A4C25C-085E-4340-85A3-A5531E510DB2}">
      <thm15:themeFamily xmlns:thm15="http://schemas.microsoft.com/office/thememl/2012/main" name="Implememnt theme" id="{B356028A-EE70-4820-AD5E-B84E987EAB2E}" vid="{A2E405F5-7D54-4A5A-A2B3-4ABC91AF0E7D}"/>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EX267"/>
  <sheetViews>
    <sheetView tabSelected="1" zoomScale="85" zoomScaleNormal="85" zoomScaleSheetLayoutView="80" zoomScalePageLayoutView="47" workbookViewId="0">
      <selection activeCell="B10" sqref="B10:K10"/>
    </sheetView>
  </sheetViews>
  <sheetFormatPr defaultColWidth="0" defaultRowHeight="18" zeroHeight="1" x14ac:dyDescent="0.35"/>
  <cols>
    <col min="1" max="1" width="2.625" style="2" customWidth="1"/>
    <col min="2" max="2" width="3.125" style="1" customWidth="1"/>
    <col min="3" max="3" width="5.875" style="2" customWidth="1"/>
    <col min="4" max="4" width="19.375" style="3" customWidth="1"/>
    <col min="5" max="5" width="34.875" style="4" customWidth="1"/>
    <col min="6" max="6" width="7.875" style="5" customWidth="1"/>
    <col min="7" max="7" width="13.5" style="5" hidden="1" customWidth="1"/>
    <col min="8" max="8" width="2.125" style="5" hidden="1" customWidth="1"/>
    <col min="9" max="9" width="49.125" style="6" customWidth="1"/>
    <col min="10" max="10" width="62.875" style="2" customWidth="1"/>
    <col min="11" max="11" width="63.5" style="7" customWidth="1"/>
    <col min="12" max="12" width="2.625" style="2" customWidth="1"/>
    <col min="13" max="16378" width="9" style="2" hidden="1"/>
    <col min="16379" max="16384" width="17.875" style="2" hidden="1"/>
  </cols>
  <sheetData>
    <row r="1" spans="2:11" ht="18.399999999999999" thickBot="1" x14ac:dyDescent="0.4"/>
    <row r="2" spans="2:11" s="8" customFormat="1" ht="30.75" x14ac:dyDescent="0.35">
      <c r="B2" s="119"/>
      <c r="C2" s="120" t="s">
        <v>0</v>
      </c>
      <c r="D2" s="121"/>
      <c r="E2" s="122"/>
      <c r="F2" s="123"/>
      <c r="G2" s="123"/>
      <c r="H2" s="123"/>
      <c r="I2" s="124"/>
      <c r="J2" s="125"/>
      <c r="K2" s="126"/>
    </row>
    <row r="3" spans="2:11" x14ac:dyDescent="0.35">
      <c r="B3" s="9"/>
      <c r="C3" s="10"/>
      <c r="D3" s="11"/>
      <c r="E3" s="10"/>
      <c r="F3" s="12"/>
      <c r="G3" s="12"/>
      <c r="H3" s="12"/>
      <c r="I3" s="13"/>
      <c r="J3" s="14"/>
      <c r="K3" s="15"/>
    </row>
    <row r="4" spans="2:11" x14ac:dyDescent="0.35">
      <c r="B4" s="9"/>
      <c r="C4" s="16" t="s">
        <v>1</v>
      </c>
      <c r="D4" s="17"/>
      <c r="E4" s="14"/>
      <c r="F4" s="161"/>
      <c r="G4" s="162"/>
      <c r="H4" s="162"/>
      <c r="I4" s="163"/>
      <c r="J4" s="14"/>
      <c r="K4" s="15"/>
    </row>
    <row r="5" spans="2:11" x14ac:dyDescent="0.35">
      <c r="B5" s="9"/>
      <c r="C5" s="16" t="s">
        <v>353</v>
      </c>
      <c r="D5" s="17"/>
      <c r="E5" s="14"/>
      <c r="F5" s="161"/>
      <c r="G5" s="162"/>
      <c r="H5" s="162"/>
      <c r="I5" s="163"/>
      <c r="J5" s="14"/>
      <c r="K5" s="15"/>
    </row>
    <row r="6" spans="2:11" x14ac:dyDescent="0.35">
      <c r="B6" s="9"/>
      <c r="C6" s="16" t="s">
        <v>354</v>
      </c>
      <c r="D6" s="17"/>
      <c r="E6" s="14"/>
      <c r="F6" s="161"/>
      <c r="G6" s="162"/>
      <c r="H6" s="162"/>
      <c r="I6" s="163"/>
      <c r="J6" s="14"/>
      <c r="K6" s="15"/>
    </row>
    <row r="7" spans="2:11" x14ac:dyDescent="0.35">
      <c r="B7" s="9"/>
      <c r="C7" s="16" t="s">
        <v>355</v>
      </c>
      <c r="D7" s="17"/>
      <c r="E7" s="14"/>
      <c r="F7" s="161"/>
      <c r="G7" s="162"/>
      <c r="H7" s="162"/>
      <c r="I7" s="163"/>
      <c r="J7" s="14"/>
      <c r="K7" s="15"/>
    </row>
    <row r="8" spans="2:11" ht="18.399999999999999" thickBot="1" x14ac:dyDescent="0.4">
      <c r="B8" s="18"/>
      <c r="C8" s="19"/>
      <c r="D8" s="20"/>
      <c r="E8" s="21"/>
      <c r="F8" s="22"/>
      <c r="G8" s="22"/>
      <c r="H8" s="22"/>
      <c r="I8" s="23"/>
      <c r="J8" s="24"/>
      <c r="K8" s="25"/>
    </row>
    <row r="9" spans="2:11" ht="18.399999999999999" thickBot="1" x14ac:dyDescent="0.4">
      <c r="B9" s="26"/>
      <c r="C9" s="27"/>
      <c r="D9" s="28"/>
      <c r="E9" s="29"/>
      <c r="F9" s="12"/>
      <c r="G9" s="12"/>
      <c r="H9" s="12"/>
      <c r="I9" s="13"/>
      <c r="J9" s="14"/>
      <c r="K9" s="30"/>
    </row>
    <row r="10" spans="2:11" ht="69.75" customHeight="1" thickBot="1" x14ac:dyDescent="0.4">
      <c r="B10" s="231" t="s">
        <v>364</v>
      </c>
      <c r="C10" s="232"/>
      <c r="D10" s="232"/>
      <c r="E10" s="232"/>
      <c r="F10" s="232"/>
      <c r="G10" s="232"/>
      <c r="H10" s="232"/>
      <c r="I10" s="232"/>
      <c r="J10" s="232"/>
      <c r="K10" s="233"/>
    </row>
    <row r="11" spans="2:11" ht="18.399999999999999" thickBot="1" x14ac:dyDescent="0.4">
      <c r="B11" s="26"/>
      <c r="C11" s="27"/>
      <c r="D11" s="28"/>
      <c r="E11" s="29"/>
      <c r="F11" s="12"/>
      <c r="G11" s="12"/>
      <c r="H11" s="12"/>
      <c r="I11" s="13"/>
      <c r="J11" s="14"/>
      <c r="K11" s="30"/>
    </row>
    <row r="12" spans="2:11" ht="18" customHeight="1" x14ac:dyDescent="0.35">
      <c r="B12" s="238" t="s">
        <v>356</v>
      </c>
      <c r="C12" s="239"/>
      <c r="D12" s="239"/>
      <c r="E12" s="239"/>
      <c r="F12" s="239"/>
      <c r="G12" s="239"/>
      <c r="H12" s="239"/>
      <c r="I12" s="239"/>
      <c r="J12" s="31"/>
      <c r="K12" s="32"/>
    </row>
    <row r="13" spans="2:11" ht="18" customHeight="1" x14ac:dyDescent="0.35">
      <c r="B13" s="240"/>
      <c r="C13" s="241"/>
      <c r="D13" s="241"/>
      <c r="E13" s="241"/>
      <c r="F13" s="241"/>
      <c r="G13" s="241"/>
      <c r="H13" s="241"/>
      <c r="I13" s="241"/>
      <c r="J13" s="33"/>
      <c r="K13" s="34"/>
    </row>
    <row r="14" spans="2:11" ht="18" customHeight="1" x14ac:dyDescent="0.35">
      <c r="B14" s="240"/>
      <c r="C14" s="241"/>
      <c r="D14" s="241"/>
      <c r="E14" s="241"/>
      <c r="F14" s="241"/>
      <c r="G14" s="241"/>
      <c r="H14" s="241"/>
      <c r="I14" s="241"/>
      <c r="J14" s="33"/>
      <c r="K14" s="34"/>
    </row>
    <row r="15" spans="2:11" ht="18" customHeight="1" x14ac:dyDescent="0.35">
      <c r="B15" s="240"/>
      <c r="C15" s="241"/>
      <c r="D15" s="241"/>
      <c r="E15" s="241"/>
      <c r="F15" s="241"/>
      <c r="G15" s="241"/>
      <c r="H15" s="241"/>
      <c r="I15" s="241"/>
      <c r="J15" s="33"/>
      <c r="K15" s="34"/>
    </row>
    <row r="16" spans="2:11" ht="18" customHeight="1" x14ac:dyDescent="0.35">
      <c r="B16" s="240"/>
      <c r="C16" s="241"/>
      <c r="D16" s="241"/>
      <c r="E16" s="241"/>
      <c r="F16" s="241"/>
      <c r="G16" s="241"/>
      <c r="H16" s="241"/>
      <c r="I16" s="241"/>
      <c r="J16" s="33"/>
      <c r="K16" s="34"/>
    </row>
    <row r="17" spans="2:11" ht="18" customHeight="1" x14ac:dyDescent="0.35">
      <c r="B17" s="240"/>
      <c r="C17" s="241"/>
      <c r="D17" s="241"/>
      <c r="E17" s="241"/>
      <c r="F17" s="241"/>
      <c r="G17" s="241"/>
      <c r="H17" s="241"/>
      <c r="I17" s="241"/>
      <c r="J17" s="33"/>
      <c r="K17" s="34"/>
    </row>
    <row r="18" spans="2:11" ht="22.5" customHeight="1" x14ac:dyDescent="0.35">
      <c r="B18" s="240"/>
      <c r="C18" s="241"/>
      <c r="D18" s="241"/>
      <c r="E18" s="241"/>
      <c r="F18" s="241"/>
      <c r="G18" s="241"/>
      <c r="H18" s="241"/>
      <c r="I18" s="241"/>
      <c r="J18" s="33"/>
      <c r="K18" s="34"/>
    </row>
    <row r="19" spans="2:11" ht="18" customHeight="1" x14ac:dyDescent="0.35">
      <c r="B19" s="35"/>
      <c r="C19" s="36"/>
      <c r="D19" s="36"/>
      <c r="E19" s="36"/>
      <c r="F19" s="36"/>
      <c r="G19" s="36"/>
      <c r="H19" s="36"/>
      <c r="I19" s="36"/>
      <c r="J19" s="36"/>
      <c r="K19" s="37"/>
    </row>
    <row r="20" spans="2:11" ht="31.5" x14ac:dyDescent="0.35">
      <c r="B20" s="9"/>
      <c r="C20" s="27"/>
      <c r="D20" s="2"/>
      <c r="E20" s="38" t="s">
        <v>328</v>
      </c>
      <c r="F20" s="10" t="s">
        <v>344</v>
      </c>
      <c r="G20" s="39"/>
      <c r="H20" s="39"/>
      <c r="I20" s="13"/>
      <c r="J20" s="14"/>
      <c r="K20" s="15"/>
    </row>
    <row r="21" spans="2:11" ht="18" customHeight="1" x14ac:dyDescent="0.35">
      <c r="B21" s="9"/>
      <c r="C21" s="27"/>
      <c r="D21" s="28"/>
      <c r="E21" s="29" t="s">
        <v>2</v>
      </c>
      <c r="F21" s="236" t="str">
        <f>IFERROR(AVERAGE(G33:G48,G60:G65,G72:G74),"-")</f>
        <v>-</v>
      </c>
      <c r="G21" s="236"/>
      <c r="H21" s="40"/>
      <c r="I21" s="41"/>
      <c r="J21" s="42"/>
      <c r="K21" s="15"/>
    </row>
    <row r="22" spans="2:11" ht="18" customHeight="1" x14ac:dyDescent="0.35">
      <c r="B22" s="9"/>
      <c r="C22" s="27"/>
      <c r="D22" s="28"/>
      <c r="E22" s="29" t="s">
        <v>15</v>
      </c>
      <c r="F22" s="236" t="str">
        <f>IFERROR(AVERAGE(G83:G103),"-")</f>
        <v>-</v>
      </c>
      <c r="G22" s="236"/>
      <c r="H22" s="40"/>
      <c r="I22" s="41"/>
      <c r="J22" s="14"/>
      <c r="K22" s="15"/>
    </row>
    <row r="23" spans="2:11" ht="18" customHeight="1" x14ac:dyDescent="0.35">
      <c r="B23" s="9"/>
      <c r="C23" s="27"/>
      <c r="D23" s="28"/>
      <c r="E23" s="29" t="s">
        <v>29</v>
      </c>
      <c r="F23" s="236">
        <f>IFERROR(AVERAGE(G110:G128,G134:G165,H133),"-")</f>
        <v>3.9999999999999978</v>
      </c>
      <c r="G23" s="236"/>
      <c r="H23" s="40"/>
      <c r="I23" s="41"/>
      <c r="J23" s="14"/>
      <c r="K23" s="15"/>
    </row>
    <row r="24" spans="2:11" x14ac:dyDescent="0.35">
      <c r="B24" s="9"/>
      <c r="C24" s="27"/>
      <c r="D24" s="28"/>
      <c r="E24" s="29" t="s">
        <v>329</v>
      </c>
      <c r="F24" s="236" t="str">
        <f>IFERROR(AVERAGE(G168:G176),"-")</f>
        <v>-</v>
      </c>
      <c r="G24" s="236"/>
      <c r="H24" s="40"/>
      <c r="I24" s="41"/>
      <c r="J24" s="14"/>
      <c r="K24" s="15"/>
    </row>
    <row r="25" spans="2:11" x14ac:dyDescent="0.35">
      <c r="B25" s="9"/>
      <c r="C25" s="27"/>
      <c r="D25" s="28"/>
      <c r="E25" s="29" t="s">
        <v>330</v>
      </c>
      <c r="F25" s="236" t="str">
        <f>IFERROR(AVERAGE(G196:G212),"-")</f>
        <v>-</v>
      </c>
      <c r="G25" s="236"/>
      <c r="H25" s="40"/>
      <c r="I25" s="41"/>
      <c r="J25" s="14"/>
      <c r="K25" s="15"/>
    </row>
    <row r="26" spans="2:11" ht="22.5" customHeight="1" x14ac:dyDescent="0.35">
      <c r="B26" s="9"/>
      <c r="C26" s="27"/>
      <c r="D26" s="28"/>
      <c r="E26" s="43" t="s">
        <v>331</v>
      </c>
      <c r="F26" s="235">
        <f>AVERAGE(G33:G48,G60:G65,G72:G74,G83:G103,G110:G128,G134:G165,H133, G168:G176,G196:G212)</f>
        <v>3.9999999999999978</v>
      </c>
      <c r="G26" s="235"/>
      <c r="H26" s="44"/>
      <c r="I26" s="41"/>
      <c r="J26" s="14"/>
      <c r="K26" s="15"/>
    </row>
    <row r="27" spans="2:11" x14ac:dyDescent="0.35">
      <c r="B27" s="9"/>
      <c r="C27" s="27"/>
      <c r="D27" s="28"/>
      <c r="E27" s="242" t="s">
        <v>349</v>
      </c>
      <c r="F27" s="242"/>
      <c r="G27" s="242"/>
      <c r="H27" s="44"/>
      <c r="I27" s="13"/>
      <c r="J27" s="14"/>
      <c r="K27" s="15"/>
    </row>
    <row r="28" spans="2:11" ht="51" customHeight="1" x14ac:dyDescent="0.35">
      <c r="B28" s="9"/>
      <c r="C28" s="27"/>
      <c r="D28" s="28"/>
      <c r="E28" s="242"/>
      <c r="F28" s="242"/>
      <c r="G28" s="242"/>
      <c r="H28" s="45"/>
      <c r="I28" s="13"/>
      <c r="J28" s="14"/>
      <c r="K28" s="15"/>
    </row>
    <row r="29" spans="2:11" ht="18.399999999999999" thickBot="1" x14ac:dyDescent="0.4">
      <c r="B29" s="18"/>
      <c r="C29" s="19"/>
      <c r="D29" s="20"/>
      <c r="E29" s="46"/>
      <c r="F29" s="237"/>
      <c r="G29" s="237"/>
      <c r="H29" s="47"/>
      <c r="I29" s="23"/>
      <c r="J29" s="24"/>
      <c r="K29" s="25"/>
    </row>
    <row r="30" spans="2:11" x14ac:dyDescent="0.35">
      <c r="B30" s="26"/>
      <c r="C30" s="27"/>
      <c r="D30" s="28"/>
      <c r="E30" s="29"/>
      <c r="F30" s="12"/>
      <c r="G30" s="12"/>
      <c r="H30" s="12"/>
      <c r="I30" s="13"/>
      <c r="J30" s="14"/>
      <c r="K30" s="30"/>
    </row>
    <row r="31" spans="2:11" ht="18.399999999999999" thickBot="1" x14ac:dyDescent="0.4">
      <c r="B31" s="26"/>
      <c r="C31" s="27"/>
      <c r="D31" s="28"/>
      <c r="E31" s="29"/>
      <c r="F31" s="12"/>
      <c r="G31" s="12"/>
      <c r="H31" s="12"/>
      <c r="I31" s="13"/>
      <c r="J31" s="48"/>
      <c r="K31" s="30"/>
    </row>
    <row r="32" spans="2:11" s="1" customFormat="1" ht="18.399999999999999" thickBot="1" x14ac:dyDescent="0.4">
      <c r="B32" s="127" t="s">
        <v>2</v>
      </c>
      <c r="C32" s="128"/>
      <c r="D32" s="129"/>
      <c r="E32" s="128"/>
      <c r="F32" s="129" t="s">
        <v>181</v>
      </c>
      <c r="G32" s="129"/>
      <c r="H32" s="129"/>
      <c r="I32" s="130"/>
      <c r="J32" s="128" t="s">
        <v>186</v>
      </c>
      <c r="K32" s="131" t="s">
        <v>3</v>
      </c>
    </row>
    <row r="33" spans="2:11" ht="37.700000000000003" customHeight="1" thickBot="1" x14ac:dyDescent="0.4">
      <c r="B33" s="234"/>
      <c r="C33" s="148" t="s">
        <v>4</v>
      </c>
      <c r="D33" s="148" t="s">
        <v>218</v>
      </c>
      <c r="E33" s="149" t="s">
        <v>219</v>
      </c>
      <c r="F33" s="49"/>
      <c r="G33" s="50" t="str">
        <f>IF(F33&lt;&gt;"",0,"")</f>
        <v/>
      </c>
      <c r="H33" s="50"/>
      <c r="I33" s="51" t="s">
        <v>96</v>
      </c>
      <c r="J33" s="225"/>
      <c r="K33" s="146" t="s">
        <v>296</v>
      </c>
    </row>
    <row r="34" spans="2:11" ht="37.700000000000003" customHeight="1" thickBot="1" x14ac:dyDescent="0.4">
      <c r="B34" s="234"/>
      <c r="C34" s="148"/>
      <c r="D34" s="148"/>
      <c r="E34" s="150"/>
      <c r="F34" s="52"/>
      <c r="G34" s="50" t="str">
        <f>IF(F34&lt;&gt;"",2,"")</f>
        <v/>
      </c>
      <c r="H34" s="53"/>
      <c r="I34" s="54" t="s">
        <v>95</v>
      </c>
      <c r="J34" s="226"/>
      <c r="K34" s="146"/>
    </row>
    <row r="35" spans="2:11" ht="49.5" customHeight="1" thickBot="1" x14ac:dyDescent="0.4">
      <c r="B35" s="234"/>
      <c r="C35" s="148"/>
      <c r="D35" s="148"/>
      <c r="E35" s="151"/>
      <c r="F35" s="55"/>
      <c r="G35" s="50" t="str">
        <f>IF(F35&lt;&gt;"",4,"")</f>
        <v/>
      </c>
      <c r="H35" s="17"/>
      <c r="I35" s="56" t="s">
        <v>94</v>
      </c>
      <c r="J35" s="227"/>
      <c r="K35" s="146"/>
    </row>
    <row r="36" spans="2:11" ht="37.700000000000003" customHeight="1" thickBot="1" x14ac:dyDescent="0.4">
      <c r="B36" s="147"/>
      <c r="C36" s="148" t="s">
        <v>5</v>
      </c>
      <c r="D36" s="148" t="s">
        <v>360</v>
      </c>
      <c r="E36" s="149" t="s">
        <v>189</v>
      </c>
      <c r="F36" s="57"/>
      <c r="G36" s="50" t="str">
        <f>IF(F36&lt;&gt;"",0,"")</f>
        <v/>
      </c>
      <c r="H36" s="50"/>
      <c r="I36" s="58" t="s">
        <v>97</v>
      </c>
      <c r="J36" s="152"/>
      <c r="K36" s="146" t="s">
        <v>250</v>
      </c>
    </row>
    <row r="37" spans="2:11" ht="37.700000000000003" customHeight="1" thickBot="1" x14ac:dyDescent="0.4">
      <c r="B37" s="147"/>
      <c r="C37" s="148"/>
      <c r="D37" s="148"/>
      <c r="E37" s="150"/>
      <c r="F37" s="59"/>
      <c r="G37" s="50" t="str">
        <f>IF(F37&lt;&gt;"",2,"")</f>
        <v/>
      </c>
      <c r="H37" s="53"/>
      <c r="I37" s="60" t="s">
        <v>98</v>
      </c>
      <c r="J37" s="153"/>
      <c r="K37" s="146"/>
    </row>
    <row r="38" spans="2:11" ht="37.700000000000003" customHeight="1" thickBot="1" x14ac:dyDescent="0.4">
      <c r="B38" s="147"/>
      <c r="C38" s="148"/>
      <c r="D38" s="148"/>
      <c r="E38" s="151"/>
      <c r="F38" s="61"/>
      <c r="G38" s="50" t="str">
        <f>IF(F38&lt;&gt;"",4,"")</f>
        <v/>
      </c>
      <c r="H38" s="17"/>
      <c r="I38" s="62" t="s">
        <v>99</v>
      </c>
      <c r="J38" s="154"/>
      <c r="K38" s="146"/>
    </row>
    <row r="39" spans="2:11" ht="37.700000000000003" customHeight="1" thickBot="1" x14ac:dyDescent="0.4">
      <c r="B39" s="147"/>
      <c r="C39" s="148" t="s">
        <v>6</v>
      </c>
      <c r="D39" s="148" t="s">
        <v>359</v>
      </c>
      <c r="E39" s="149" t="s">
        <v>252</v>
      </c>
      <c r="F39" s="57"/>
      <c r="G39" s="50" t="str">
        <f>IF(F39&lt;&gt;"",0,"")</f>
        <v/>
      </c>
      <c r="H39" s="50"/>
      <c r="I39" s="58" t="s">
        <v>253</v>
      </c>
      <c r="J39" s="152"/>
      <c r="K39" s="146" t="s">
        <v>251</v>
      </c>
    </row>
    <row r="40" spans="2:11" ht="37.700000000000003" customHeight="1" thickBot="1" x14ac:dyDescent="0.4">
      <c r="B40" s="147"/>
      <c r="C40" s="148"/>
      <c r="D40" s="148"/>
      <c r="E40" s="150"/>
      <c r="F40" s="59"/>
      <c r="G40" s="50" t="str">
        <f>IF(F40&lt;&gt;"",2,"")</f>
        <v/>
      </c>
      <c r="H40" s="53"/>
      <c r="I40" s="60" t="s">
        <v>254</v>
      </c>
      <c r="J40" s="153"/>
      <c r="K40" s="146"/>
    </row>
    <row r="41" spans="2:11" ht="37.700000000000003" customHeight="1" thickBot="1" x14ac:dyDescent="0.4">
      <c r="B41" s="147"/>
      <c r="C41" s="148"/>
      <c r="D41" s="148"/>
      <c r="E41" s="151"/>
      <c r="F41" s="61"/>
      <c r="G41" s="50" t="str">
        <f>IF(F41&lt;&gt;"",4,"")</f>
        <v/>
      </c>
      <c r="H41" s="17"/>
      <c r="I41" s="62" t="s">
        <v>255</v>
      </c>
      <c r="J41" s="154"/>
      <c r="K41" s="146"/>
    </row>
    <row r="42" spans="2:11" ht="37.700000000000003" customHeight="1" thickBot="1" x14ac:dyDescent="0.4">
      <c r="B42" s="147"/>
      <c r="C42" s="148" t="s">
        <v>7</v>
      </c>
      <c r="D42" s="148" t="s">
        <v>8</v>
      </c>
      <c r="E42" s="149" t="s">
        <v>196</v>
      </c>
      <c r="F42" s="57"/>
      <c r="G42" s="50" t="str">
        <f>IF(F42&lt;&gt;"",0,"")</f>
        <v/>
      </c>
      <c r="H42" s="50"/>
      <c r="I42" s="63" t="s">
        <v>100</v>
      </c>
      <c r="J42" s="152"/>
      <c r="K42" s="146" t="s">
        <v>256</v>
      </c>
    </row>
    <row r="43" spans="2:11" ht="37.700000000000003" customHeight="1" thickBot="1" x14ac:dyDescent="0.4">
      <c r="B43" s="147"/>
      <c r="C43" s="148"/>
      <c r="D43" s="148"/>
      <c r="E43" s="150"/>
      <c r="F43" s="59"/>
      <c r="G43" s="50" t="str">
        <f>IF(F43&lt;&gt;"",2,"")</f>
        <v/>
      </c>
      <c r="H43" s="53"/>
      <c r="I43" s="64" t="s">
        <v>101</v>
      </c>
      <c r="J43" s="153"/>
      <c r="K43" s="146"/>
    </row>
    <row r="44" spans="2:11" ht="37.700000000000003" customHeight="1" thickBot="1" x14ac:dyDescent="0.4">
      <c r="B44" s="147"/>
      <c r="C44" s="148"/>
      <c r="D44" s="148"/>
      <c r="E44" s="151"/>
      <c r="F44" s="61"/>
      <c r="G44" s="50" t="str">
        <f>IF(F44&lt;&gt;"",4,"")</f>
        <v/>
      </c>
      <c r="H44" s="17"/>
      <c r="I44" s="65" t="s">
        <v>102</v>
      </c>
      <c r="J44" s="154"/>
      <c r="K44" s="146"/>
    </row>
    <row r="45" spans="2:11" ht="27.95" customHeight="1" thickBot="1" x14ac:dyDescent="0.4">
      <c r="B45" s="155"/>
      <c r="C45" s="148" t="s">
        <v>9</v>
      </c>
      <c r="D45" s="148" t="s">
        <v>10</v>
      </c>
      <c r="E45" s="149" t="s">
        <v>164</v>
      </c>
      <c r="F45" s="66"/>
      <c r="G45" s="50" t="str">
        <f>IF(F45&lt;&gt;"",0,"")</f>
        <v/>
      </c>
      <c r="H45" s="50"/>
      <c r="I45" s="67" t="s">
        <v>165</v>
      </c>
      <c r="J45" s="187"/>
      <c r="K45" s="146" t="s">
        <v>179</v>
      </c>
    </row>
    <row r="46" spans="2:11" ht="27.95" customHeight="1" thickBot="1" x14ac:dyDescent="0.4">
      <c r="B46" s="155"/>
      <c r="C46" s="148"/>
      <c r="D46" s="148"/>
      <c r="E46" s="150"/>
      <c r="F46" s="68"/>
      <c r="G46" s="50" t="str">
        <f>IF(F46&lt;&gt;"",0,"")</f>
        <v/>
      </c>
      <c r="H46" s="53"/>
      <c r="I46" s="69" t="s">
        <v>166</v>
      </c>
      <c r="J46" s="188"/>
      <c r="K46" s="146"/>
    </row>
    <row r="47" spans="2:11" ht="27.95" customHeight="1" thickBot="1" x14ac:dyDescent="0.4">
      <c r="B47" s="155"/>
      <c r="C47" s="148"/>
      <c r="D47" s="148"/>
      <c r="E47" s="150"/>
      <c r="F47" s="68"/>
      <c r="G47" s="50" t="str">
        <f>IF(F47&lt;&gt;"",2,"")</f>
        <v/>
      </c>
      <c r="H47" s="53"/>
      <c r="I47" s="69" t="s">
        <v>103</v>
      </c>
      <c r="J47" s="188"/>
      <c r="K47" s="146"/>
    </row>
    <row r="48" spans="2:11" ht="27.95" customHeight="1" thickBot="1" x14ac:dyDescent="0.4">
      <c r="B48" s="155"/>
      <c r="C48" s="148"/>
      <c r="D48" s="148"/>
      <c r="E48" s="151"/>
      <c r="F48" s="70"/>
      <c r="G48" s="50" t="str">
        <f>IF(F48&lt;&gt;"",4,"")</f>
        <v/>
      </c>
      <c r="H48" s="17"/>
      <c r="I48" s="71" t="s">
        <v>104</v>
      </c>
      <c r="J48" s="218"/>
      <c r="K48" s="146"/>
    </row>
    <row r="49" spans="2:11" ht="22.35" customHeight="1" thickBot="1" x14ac:dyDescent="0.4">
      <c r="B49" s="155"/>
      <c r="C49" s="148" t="s">
        <v>318</v>
      </c>
      <c r="D49" s="148" t="s">
        <v>258</v>
      </c>
      <c r="E49" s="149" t="s">
        <v>297</v>
      </c>
      <c r="F49" s="57"/>
      <c r="G49" s="57"/>
      <c r="H49" s="57"/>
      <c r="I49" s="63" t="s">
        <v>105</v>
      </c>
      <c r="J49" s="156"/>
      <c r="K49" s="146" t="s">
        <v>257</v>
      </c>
    </row>
    <row r="50" spans="2:11" ht="22.35" customHeight="1" thickBot="1" x14ac:dyDescent="0.4">
      <c r="B50" s="155"/>
      <c r="C50" s="148"/>
      <c r="D50" s="148"/>
      <c r="E50" s="150"/>
      <c r="F50" s="59"/>
      <c r="G50" s="59"/>
      <c r="H50" s="59"/>
      <c r="I50" s="64" t="s">
        <v>106</v>
      </c>
      <c r="J50" s="157"/>
      <c r="K50" s="146"/>
    </row>
    <row r="51" spans="2:11" ht="22.35" customHeight="1" thickBot="1" x14ac:dyDescent="0.4">
      <c r="B51" s="155"/>
      <c r="C51" s="148"/>
      <c r="D51" s="148"/>
      <c r="E51" s="150"/>
      <c r="F51" s="59"/>
      <c r="G51" s="59"/>
      <c r="H51" s="59"/>
      <c r="I51" s="64" t="s">
        <v>107</v>
      </c>
      <c r="J51" s="157"/>
      <c r="K51" s="146"/>
    </row>
    <row r="52" spans="2:11" ht="22.35" customHeight="1" thickBot="1" x14ac:dyDescent="0.4">
      <c r="B52" s="155"/>
      <c r="C52" s="148"/>
      <c r="D52" s="148"/>
      <c r="E52" s="150"/>
      <c r="F52" s="59"/>
      <c r="G52" s="59"/>
      <c r="H52" s="59"/>
      <c r="I52" s="64" t="s">
        <v>108</v>
      </c>
      <c r="J52" s="157"/>
      <c r="K52" s="146"/>
    </row>
    <row r="53" spans="2:11" ht="16.149999999999999" thickBot="1" x14ac:dyDescent="0.4">
      <c r="B53" s="155"/>
      <c r="C53" s="148"/>
      <c r="D53" s="148"/>
      <c r="E53" s="150"/>
      <c r="F53" s="72"/>
      <c r="G53" s="72"/>
      <c r="H53" s="72"/>
      <c r="I53" s="73" t="s">
        <v>220</v>
      </c>
      <c r="J53" s="157"/>
      <c r="K53" s="146"/>
    </row>
    <row r="54" spans="2:11" ht="22.35" customHeight="1" thickBot="1" x14ac:dyDescent="0.4">
      <c r="B54" s="155"/>
      <c r="C54" s="148"/>
      <c r="D54" s="148"/>
      <c r="E54" s="151"/>
      <c r="F54" s="61"/>
      <c r="G54" s="61"/>
      <c r="H54" s="61"/>
      <c r="I54" s="65" t="s">
        <v>109</v>
      </c>
      <c r="J54" s="158"/>
      <c r="K54" s="146"/>
    </row>
    <row r="55" spans="2:11" ht="22.35" customHeight="1" thickBot="1" x14ac:dyDescent="0.4">
      <c r="B55" s="174"/>
      <c r="C55" s="148" t="s">
        <v>340</v>
      </c>
      <c r="D55" s="148" t="s">
        <v>259</v>
      </c>
      <c r="E55" s="149" t="s">
        <v>260</v>
      </c>
      <c r="F55" s="57"/>
      <c r="G55" s="50" t="str">
        <f>IF(F55&lt;&gt;"",4,"")</f>
        <v/>
      </c>
      <c r="H55" s="53"/>
      <c r="I55" s="64" t="s">
        <v>222</v>
      </c>
      <c r="J55" s="156"/>
      <c r="K55" s="146" t="s">
        <v>262</v>
      </c>
    </row>
    <row r="56" spans="2:11" ht="22.35" customHeight="1" thickBot="1" x14ac:dyDescent="0.4">
      <c r="B56" s="174"/>
      <c r="C56" s="148"/>
      <c r="D56" s="148"/>
      <c r="E56" s="150"/>
      <c r="F56" s="59"/>
      <c r="G56" s="50" t="str">
        <f>IF(F56&lt;&gt;"",4,"")</f>
        <v/>
      </c>
      <c r="H56" s="53"/>
      <c r="I56" s="64" t="s">
        <v>221</v>
      </c>
      <c r="J56" s="157"/>
      <c r="K56" s="146"/>
    </row>
    <row r="57" spans="2:11" ht="22.35" customHeight="1" thickBot="1" x14ac:dyDescent="0.4">
      <c r="B57" s="174"/>
      <c r="C57" s="148"/>
      <c r="D57" s="148"/>
      <c r="E57" s="150"/>
      <c r="F57" s="59"/>
      <c r="G57" s="50" t="str">
        <f>IF(F57&lt;&gt;"",4,"")</f>
        <v/>
      </c>
      <c r="H57" s="53"/>
      <c r="I57" s="64" t="s">
        <v>223</v>
      </c>
      <c r="J57" s="157"/>
      <c r="K57" s="146"/>
    </row>
    <row r="58" spans="2:11" ht="22.35" customHeight="1" thickBot="1" x14ac:dyDescent="0.4">
      <c r="B58" s="174"/>
      <c r="C58" s="148"/>
      <c r="D58" s="148"/>
      <c r="E58" s="150"/>
      <c r="F58" s="59"/>
      <c r="G58" s="50" t="str">
        <f>IF(F58&lt;&gt;"",4,"")</f>
        <v/>
      </c>
      <c r="H58" s="53"/>
      <c r="I58" s="64" t="s">
        <v>249</v>
      </c>
      <c r="J58" s="157"/>
      <c r="K58" s="146"/>
    </row>
    <row r="59" spans="2:11" ht="22.35" customHeight="1" thickBot="1" x14ac:dyDescent="0.4">
      <c r="B59" s="174"/>
      <c r="C59" s="148"/>
      <c r="D59" s="148"/>
      <c r="E59" s="151"/>
      <c r="F59" s="61"/>
      <c r="G59" s="50" t="str">
        <f>IF(F59&lt;&gt;"",0,"")</f>
        <v/>
      </c>
      <c r="H59" s="17"/>
      <c r="I59" s="74" t="s">
        <v>261</v>
      </c>
      <c r="J59" s="158"/>
      <c r="K59" s="146"/>
    </row>
    <row r="60" spans="2:11" ht="37.700000000000003" customHeight="1" thickBot="1" x14ac:dyDescent="0.4">
      <c r="B60" s="147"/>
      <c r="C60" s="148" t="s">
        <v>12</v>
      </c>
      <c r="D60" s="148" t="s">
        <v>11</v>
      </c>
      <c r="E60" s="149" t="s">
        <v>333</v>
      </c>
      <c r="F60" s="57"/>
      <c r="G60" s="50" t="str">
        <f>IF(F60&lt;&gt;"",2,"")</f>
        <v/>
      </c>
      <c r="H60" s="50"/>
      <c r="I60" s="63" t="s">
        <v>110</v>
      </c>
      <c r="J60" s="152"/>
      <c r="K60" s="146" t="s">
        <v>263</v>
      </c>
    </row>
    <row r="61" spans="2:11" ht="37.700000000000003" customHeight="1" thickBot="1" x14ac:dyDescent="0.4">
      <c r="B61" s="147"/>
      <c r="C61" s="148"/>
      <c r="D61" s="148"/>
      <c r="E61" s="150"/>
      <c r="F61" s="59"/>
      <c r="G61" s="50" t="str">
        <f>IF(F61&lt;&gt;"",4,"")</f>
        <v/>
      </c>
      <c r="H61" s="53"/>
      <c r="I61" s="64" t="s">
        <v>190</v>
      </c>
      <c r="J61" s="153"/>
      <c r="K61" s="146"/>
    </row>
    <row r="62" spans="2:11" ht="37.700000000000003" customHeight="1" thickBot="1" x14ac:dyDescent="0.4">
      <c r="B62" s="147"/>
      <c r="C62" s="148"/>
      <c r="D62" s="148"/>
      <c r="E62" s="151"/>
      <c r="F62" s="61"/>
      <c r="G62" s="50" t="str">
        <f>IF(F62&lt;&gt;"",0,"")</f>
        <v/>
      </c>
      <c r="H62" s="17"/>
      <c r="I62" s="65" t="s">
        <v>111</v>
      </c>
      <c r="J62" s="154"/>
      <c r="K62" s="146"/>
    </row>
    <row r="63" spans="2:11" s="75" customFormat="1" ht="33" customHeight="1" thickBot="1" x14ac:dyDescent="0.4">
      <c r="B63" s="185"/>
      <c r="C63" s="148" t="s">
        <v>13</v>
      </c>
      <c r="D63" s="148" t="s">
        <v>285</v>
      </c>
      <c r="E63" s="149" t="s">
        <v>264</v>
      </c>
      <c r="F63" s="66"/>
      <c r="G63" s="50" t="str">
        <f>IF(F63&lt;&gt;"",0,"")</f>
        <v/>
      </c>
      <c r="H63" s="50"/>
      <c r="I63" s="63" t="s">
        <v>265</v>
      </c>
      <c r="J63" s="187"/>
      <c r="K63" s="146" t="s">
        <v>267</v>
      </c>
    </row>
    <row r="64" spans="2:11" s="75" customFormat="1" ht="33" customHeight="1" thickBot="1" x14ac:dyDescent="0.4">
      <c r="B64" s="185"/>
      <c r="C64" s="148"/>
      <c r="D64" s="148"/>
      <c r="E64" s="150"/>
      <c r="F64" s="68"/>
      <c r="G64" s="50" t="str">
        <f>IF(F64&lt;&gt;"",2,"")</f>
        <v/>
      </c>
      <c r="H64" s="53"/>
      <c r="I64" s="64" t="s">
        <v>298</v>
      </c>
      <c r="J64" s="188"/>
      <c r="K64" s="146"/>
    </row>
    <row r="65" spans="2:11" s="75" customFormat="1" ht="33" customHeight="1" thickBot="1" x14ac:dyDescent="0.4">
      <c r="B65" s="186"/>
      <c r="C65" s="181"/>
      <c r="D65" s="181"/>
      <c r="E65" s="150"/>
      <c r="F65" s="102"/>
      <c r="G65" s="117" t="str">
        <f>IF(F65&lt;&gt;"",4,"")</f>
        <v/>
      </c>
      <c r="H65" s="17"/>
      <c r="I65" s="73" t="s">
        <v>266</v>
      </c>
      <c r="J65" s="188"/>
      <c r="K65" s="189"/>
    </row>
    <row r="66" spans="2:11" ht="37.35" customHeight="1" x14ac:dyDescent="0.35">
      <c r="B66" s="95"/>
      <c r="C66" s="181" t="s">
        <v>319</v>
      </c>
      <c r="D66" s="181" t="s">
        <v>306</v>
      </c>
      <c r="E66" s="149" t="s">
        <v>311</v>
      </c>
      <c r="F66" s="57"/>
      <c r="G66" s="57"/>
      <c r="H66" s="57"/>
      <c r="I66" s="67" t="s">
        <v>307</v>
      </c>
      <c r="J66" s="187"/>
      <c r="K66" s="189" t="s">
        <v>312</v>
      </c>
    </row>
    <row r="67" spans="2:11" ht="37.35" customHeight="1" x14ac:dyDescent="0.35">
      <c r="B67" s="96"/>
      <c r="C67" s="179"/>
      <c r="D67" s="179"/>
      <c r="E67" s="150"/>
      <c r="F67" s="77"/>
      <c r="G67" s="77"/>
      <c r="H67" s="77"/>
      <c r="I67" s="78" t="s">
        <v>310</v>
      </c>
      <c r="J67" s="188"/>
      <c r="K67" s="192"/>
    </row>
    <row r="68" spans="2:11" ht="37.35" customHeight="1" x14ac:dyDescent="0.35">
      <c r="B68" s="96"/>
      <c r="C68" s="179"/>
      <c r="D68" s="179"/>
      <c r="E68" s="150"/>
      <c r="F68" s="59"/>
      <c r="G68" s="59"/>
      <c r="H68" s="59"/>
      <c r="I68" s="69" t="s">
        <v>308</v>
      </c>
      <c r="J68" s="188"/>
      <c r="K68" s="192"/>
    </row>
    <row r="69" spans="2:11" ht="37.35" customHeight="1" x14ac:dyDescent="0.35">
      <c r="B69" s="96"/>
      <c r="C69" s="179"/>
      <c r="D69" s="179"/>
      <c r="E69" s="150"/>
      <c r="F69" s="59"/>
      <c r="G69" s="59"/>
      <c r="H69" s="59"/>
      <c r="I69" s="69" t="s">
        <v>309</v>
      </c>
      <c r="J69" s="188"/>
      <c r="K69" s="192"/>
    </row>
    <row r="70" spans="2:11" ht="37.35" customHeight="1" x14ac:dyDescent="0.35">
      <c r="B70" s="96"/>
      <c r="C70" s="179"/>
      <c r="D70" s="179"/>
      <c r="E70" s="150"/>
      <c r="F70" s="72"/>
      <c r="G70" s="59"/>
      <c r="H70" s="59"/>
      <c r="I70" s="69" t="s">
        <v>352</v>
      </c>
      <c r="J70" s="188"/>
      <c r="K70" s="192"/>
    </row>
    <row r="71" spans="2:11" ht="37.35" customHeight="1" thickBot="1" x14ac:dyDescent="0.4">
      <c r="B71" s="97"/>
      <c r="C71" s="180"/>
      <c r="D71" s="180"/>
      <c r="E71" s="151"/>
      <c r="F71" s="61"/>
      <c r="G71" s="132"/>
      <c r="H71" s="132"/>
      <c r="I71" s="65" t="s">
        <v>313</v>
      </c>
      <c r="J71" s="218"/>
      <c r="K71" s="193"/>
    </row>
    <row r="72" spans="2:11" ht="37.700000000000003" customHeight="1" thickBot="1" x14ac:dyDescent="0.4">
      <c r="B72" s="220"/>
      <c r="C72" s="180" t="s">
        <v>284</v>
      </c>
      <c r="D72" s="180" t="s">
        <v>14</v>
      </c>
      <c r="E72" s="150" t="s">
        <v>334</v>
      </c>
      <c r="F72" s="76"/>
      <c r="G72" s="53" t="str">
        <f>IF(F72&lt;&gt;"",0,"")</f>
        <v/>
      </c>
      <c r="H72" s="53"/>
      <c r="I72" s="100" t="s">
        <v>112</v>
      </c>
      <c r="J72" s="153"/>
      <c r="K72" s="193" t="s">
        <v>346</v>
      </c>
    </row>
    <row r="73" spans="2:11" ht="37.700000000000003" customHeight="1" thickBot="1" x14ac:dyDescent="0.4">
      <c r="B73" s="147"/>
      <c r="C73" s="148"/>
      <c r="D73" s="148"/>
      <c r="E73" s="150"/>
      <c r="F73" s="59"/>
      <c r="G73" s="50" t="str">
        <f>IF(F73&lt;&gt;"",4,"")</f>
        <v/>
      </c>
      <c r="H73" s="53"/>
      <c r="I73" s="64" t="s">
        <v>335</v>
      </c>
      <c r="J73" s="153"/>
      <c r="K73" s="146"/>
    </row>
    <row r="74" spans="2:11" ht="37.700000000000003" customHeight="1" thickBot="1" x14ac:dyDescent="0.4">
      <c r="B74" s="147"/>
      <c r="C74" s="148"/>
      <c r="D74" s="148"/>
      <c r="E74" s="151"/>
      <c r="F74" s="61"/>
      <c r="G74" s="50" t="str">
        <f>IF(F74&lt;&gt;"",0,"")</f>
        <v/>
      </c>
      <c r="H74" s="17"/>
      <c r="I74" s="65" t="s">
        <v>261</v>
      </c>
      <c r="J74" s="154"/>
      <c r="K74" s="146"/>
    </row>
    <row r="75" spans="2:11" ht="22.5" customHeight="1" thickBot="1" x14ac:dyDescent="0.4">
      <c r="B75" s="79"/>
      <c r="C75" s="29"/>
      <c r="D75" s="28"/>
      <c r="E75" s="29"/>
      <c r="F75" s="80"/>
      <c r="G75" s="80"/>
      <c r="H75" s="80"/>
      <c r="I75" s="81"/>
      <c r="J75" s="82"/>
      <c r="K75" s="83"/>
    </row>
    <row r="76" spans="2:11" s="1" customFormat="1" ht="18.399999999999999" thickBot="1" x14ac:dyDescent="0.4">
      <c r="B76" s="127" t="s">
        <v>15</v>
      </c>
      <c r="C76" s="128"/>
      <c r="D76" s="129"/>
      <c r="E76" s="128"/>
      <c r="F76" s="129"/>
      <c r="G76" s="129"/>
      <c r="H76" s="129"/>
      <c r="I76" s="228" t="s">
        <v>188</v>
      </c>
      <c r="J76" s="228"/>
      <c r="K76" s="131" t="s">
        <v>3</v>
      </c>
    </row>
    <row r="77" spans="2:11" ht="111.75" customHeight="1" thickBot="1" x14ac:dyDescent="0.4">
      <c r="B77" s="84"/>
      <c r="C77" s="85" t="s">
        <v>320</v>
      </c>
      <c r="D77" s="86" t="s">
        <v>268</v>
      </c>
      <c r="E77" s="87" t="s">
        <v>272</v>
      </c>
      <c r="F77" s="88"/>
      <c r="G77" s="89"/>
      <c r="H77" s="89"/>
      <c r="I77" s="223"/>
      <c r="J77" s="224"/>
      <c r="K77" s="90" t="s">
        <v>198</v>
      </c>
    </row>
    <row r="78" spans="2:11" ht="111.75" customHeight="1" thickBot="1" x14ac:dyDescent="0.4">
      <c r="B78" s="84"/>
      <c r="C78" s="85" t="s">
        <v>321</v>
      </c>
      <c r="D78" s="86" t="s">
        <v>163</v>
      </c>
      <c r="E78" s="87" t="s">
        <v>191</v>
      </c>
      <c r="F78" s="88"/>
      <c r="G78" s="89"/>
      <c r="H78" s="89"/>
      <c r="I78" s="223"/>
      <c r="J78" s="224"/>
      <c r="K78" s="90" t="s">
        <v>269</v>
      </c>
    </row>
    <row r="79" spans="2:11" ht="111.75" customHeight="1" thickBot="1" x14ac:dyDescent="0.4">
      <c r="B79" s="84"/>
      <c r="C79" s="85" t="s">
        <v>322</v>
      </c>
      <c r="D79" s="86" t="s">
        <v>270</v>
      </c>
      <c r="E79" s="87" t="s">
        <v>271</v>
      </c>
      <c r="F79" s="88"/>
      <c r="G79" s="89"/>
      <c r="H79" s="89"/>
      <c r="I79" s="223"/>
      <c r="J79" s="224"/>
      <c r="K79" s="90" t="s">
        <v>192</v>
      </c>
    </row>
    <row r="80" spans="2:11" ht="111.75" customHeight="1" thickBot="1" x14ac:dyDescent="0.4">
      <c r="B80" s="84"/>
      <c r="C80" s="85" t="s">
        <v>323</v>
      </c>
      <c r="D80" s="86" t="s">
        <v>182</v>
      </c>
      <c r="E80" s="87" t="s">
        <v>197</v>
      </c>
      <c r="F80" s="88"/>
      <c r="G80" s="89"/>
      <c r="H80" s="89"/>
      <c r="I80" s="223"/>
      <c r="J80" s="224"/>
      <c r="K80" s="90" t="s">
        <v>215</v>
      </c>
    </row>
    <row r="81" spans="2:11" ht="111.75" customHeight="1" thickBot="1" x14ac:dyDescent="0.4">
      <c r="B81" s="84"/>
      <c r="C81" s="91" t="s">
        <v>324</v>
      </c>
      <c r="D81" s="86" t="s">
        <v>22</v>
      </c>
      <c r="E81" s="87" t="s">
        <v>314</v>
      </c>
      <c r="F81" s="92"/>
      <c r="G81" s="93"/>
      <c r="H81" s="93"/>
      <c r="I81" s="229"/>
      <c r="J81" s="230"/>
      <c r="K81" s="94" t="s">
        <v>199</v>
      </c>
    </row>
    <row r="82" spans="2:11" s="1" customFormat="1" ht="18.399999999999999" thickBot="1" x14ac:dyDescent="0.4">
      <c r="B82" s="127"/>
      <c r="C82" s="128"/>
      <c r="D82" s="129"/>
      <c r="E82" s="128"/>
      <c r="F82" s="129" t="s">
        <v>181</v>
      </c>
      <c r="G82" s="129"/>
      <c r="H82" s="129"/>
      <c r="I82" s="130"/>
      <c r="J82" s="133" t="s">
        <v>188</v>
      </c>
      <c r="K82" s="131" t="s">
        <v>3</v>
      </c>
    </row>
    <row r="83" spans="2:11" ht="55.9" customHeight="1" thickBot="1" x14ac:dyDescent="0.4">
      <c r="B83" s="216"/>
      <c r="C83" s="181" t="s">
        <v>16</v>
      </c>
      <c r="D83" s="181" t="s">
        <v>273</v>
      </c>
      <c r="E83" s="149" t="s">
        <v>299</v>
      </c>
      <c r="F83" s="134"/>
      <c r="G83" s="50" t="str">
        <f>IF(F83&lt;&gt;"",4,"")</f>
        <v/>
      </c>
      <c r="H83" s="50"/>
      <c r="I83" s="67" t="s">
        <v>112</v>
      </c>
      <c r="J83" s="187"/>
      <c r="K83" s="189" t="s">
        <v>300</v>
      </c>
    </row>
    <row r="84" spans="2:11" ht="55.9" customHeight="1" thickBot="1" x14ac:dyDescent="0.4">
      <c r="B84" s="217"/>
      <c r="C84" s="180"/>
      <c r="D84" s="180"/>
      <c r="E84" s="151"/>
      <c r="F84" s="61"/>
      <c r="G84" s="50" t="str">
        <f>IF(F84&lt;&gt;"",0,"")</f>
        <v/>
      </c>
      <c r="H84" s="17"/>
      <c r="I84" s="71" t="s">
        <v>111</v>
      </c>
      <c r="J84" s="218"/>
      <c r="K84" s="193"/>
    </row>
    <row r="85" spans="2:11" ht="24.6" customHeight="1" thickBot="1" x14ac:dyDescent="0.4">
      <c r="B85" s="216"/>
      <c r="C85" s="181" t="s">
        <v>19</v>
      </c>
      <c r="D85" s="181" t="s">
        <v>224</v>
      </c>
      <c r="E85" s="149" t="s">
        <v>276</v>
      </c>
      <c r="F85" s="57"/>
      <c r="G85" s="50" t="str">
        <f>IF(F85&lt;&gt;"",4,"")</f>
        <v/>
      </c>
      <c r="H85" s="50"/>
      <c r="I85" s="67" t="s">
        <v>274</v>
      </c>
      <c r="J85" s="187"/>
      <c r="K85" s="189" t="s">
        <v>277</v>
      </c>
    </row>
    <row r="86" spans="2:11" ht="24.6" customHeight="1" thickBot="1" x14ac:dyDescent="0.4">
      <c r="B86" s="219"/>
      <c r="C86" s="179"/>
      <c r="D86" s="179"/>
      <c r="E86" s="150"/>
      <c r="F86" s="59"/>
      <c r="G86" s="50" t="str">
        <f>IF(F86&lt;&gt;"",2.67,"")</f>
        <v/>
      </c>
      <c r="H86" s="17"/>
      <c r="I86" s="78" t="s">
        <v>225</v>
      </c>
      <c r="J86" s="188"/>
      <c r="K86" s="192"/>
    </row>
    <row r="87" spans="2:11" ht="24.6" customHeight="1" thickBot="1" x14ac:dyDescent="0.4">
      <c r="B87" s="219"/>
      <c r="C87" s="179"/>
      <c r="D87" s="179"/>
      <c r="E87" s="150"/>
      <c r="F87" s="77"/>
      <c r="G87" s="50" t="str">
        <f>IF(F87&lt;&gt;"",1.33,"")</f>
        <v/>
      </c>
      <c r="H87" s="53"/>
      <c r="I87" s="64" t="s">
        <v>226</v>
      </c>
      <c r="J87" s="188"/>
      <c r="K87" s="192"/>
    </row>
    <row r="88" spans="2:11" ht="24.6" customHeight="1" thickBot="1" x14ac:dyDescent="0.4">
      <c r="B88" s="217"/>
      <c r="C88" s="180"/>
      <c r="D88" s="180"/>
      <c r="E88" s="151"/>
      <c r="F88" s="61"/>
      <c r="G88" s="50" t="str">
        <f>IF(F88&lt;&gt;"",0,"")</f>
        <v/>
      </c>
      <c r="H88" s="17"/>
      <c r="I88" s="71" t="s">
        <v>275</v>
      </c>
      <c r="J88" s="218"/>
      <c r="K88" s="193"/>
    </row>
    <row r="89" spans="2:11" ht="37.35" customHeight="1" thickBot="1" x14ac:dyDescent="0.4">
      <c r="B89" s="216"/>
      <c r="C89" s="181" t="s">
        <v>20</v>
      </c>
      <c r="D89" s="181" t="s">
        <v>17</v>
      </c>
      <c r="E89" s="149" t="s">
        <v>227</v>
      </c>
      <c r="F89" s="57"/>
      <c r="G89" s="50" t="str">
        <f>IF(F89&lt;&gt;"",0,"")</f>
        <v/>
      </c>
      <c r="H89" s="50"/>
      <c r="I89" s="63" t="s">
        <v>201</v>
      </c>
      <c r="J89" s="195"/>
      <c r="K89" s="189" t="s">
        <v>18</v>
      </c>
    </row>
    <row r="90" spans="2:11" ht="37.35" customHeight="1" thickBot="1" x14ac:dyDescent="0.4">
      <c r="B90" s="219"/>
      <c r="C90" s="179"/>
      <c r="D90" s="179"/>
      <c r="E90" s="150"/>
      <c r="F90" s="59"/>
      <c r="G90" s="50" t="str">
        <f>IF(F90&lt;&gt;"",2,"")</f>
        <v/>
      </c>
      <c r="H90" s="53"/>
      <c r="I90" s="64" t="s">
        <v>113</v>
      </c>
      <c r="J90" s="190"/>
      <c r="K90" s="192"/>
    </row>
    <row r="91" spans="2:11" ht="37.35" customHeight="1" thickBot="1" x14ac:dyDescent="0.4">
      <c r="B91" s="217"/>
      <c r="C91" s="180"/>
      <c r="D91" s="180"/>
      <c r="E91" s="151"/>
      <c r="F91" s="61"/>
      <c r="G91" s="50" t="str">
        <f>IF(F91&lt;&gt;"",4,"")</f>
        <v/>
      </c>
      <c r="H91" s="17"/>
      <c r="I91" s="65" t="s">
        <v>114</v>
      </c>
      <c r="J91" s="191"/>
      <c r="K91" s="193"/>
    </row>
    <row r="92" spans="2:11" ht="27.95" customHeight="1" thickBot="1" x14ac:dyDescent="0.4">
      <c r="B92" s="216"/>
      <c r="C92" s="181" t="s">
        <v>21</v>
      </c>
      <c r="D92" s="181" t="s">
        <v>230</v>
      </c>
      <c r="E92" s="149" t="s">
        <v>232</v>
      </c>
      <c r="F92" s="66"/>
      <c r="G92" s="50" t="str">
        <f>IF(F92&lt;&gt;"",0,"")</f>
        <v/>
      </c>
      <c r="H92" s="50"/>
      <c r="I92" s="63" t="s">
        <v>228</v>
      </c>
      <c r="J92" s="187"/>
      <c r="K92" s="189" t="s">
        <v>301</v>
      </c>
    </row>
    <row r="93" spans="2:11" ht="27.95" customHeight="1" thickBot="1" x14ac:dyDescent="0.4">
      <c r="B93" s="219"/>
      <c r="C93" s="179"/>
      <c r="D93" s="179"/>
      <c r="E93" s="150"/>
      <c r="F93" s="68"/>
      <c r="G93" s="50" t="str">
        <f>IF(F93&lt;&gt;"",2,"")</f>
        <v/>
      </c>
      <c r="H93" s="53"/>
      <c r="I93" s="64" t="s">
        <v>345</v>
      </c>
      <c r="J93" s="188"/>
      <c r="K93" s="192"/>
    </row>
    <row r="94" spans="2:11" ht="27.95" customHeight="1" thickBot="1" x14ac:dyDescent="0.4">
      <c r="B94" s="219"/>
      <c r="C94" s="179"/>
      <c r="D94" s="179"/>
      <c r="E94" s="150"/>
      <c r="F94" s="68"/>
      <c r="G94" s="50" t="str">
        <f>IF(F94&lt;&gt;"",4,"")</f>
        <v/>
      </c>
      <c r="H94" s="53"/>
      <c r="I94" s="64" t="s">
        <v>229</v>
      </c>
      <c r="J94" s="188"/>
      <c r="K94" s="192"/>
    </row>
    <row r="95" spans="2:11" ht="27.95" customHeight="1" thickBot="1" x14ac:dyDescent="0.4">
      <c r="B95" s="216"/>
      <c r="C95" s="181" t="s">
        <v>23</v>
      </c>
      <c r="D95" s="181" t="s">
        <v>25</v>
      </c>
      <c r="E95" s="149" t="s">
        <v>280</v>
      </c>
      <c r="F95" s="66"/>
      <c r="G95" s="50" t="str">
        <f>IF(F95&lt;&gt;"",0,"")</f>
        <v/>
      </c>
      <c r="H95" s="50"/>
      <c r="I95" s="63" t="s">
        <v>332</v>
      </c>
      <c r="J95" s="187"/>
      <c r="K95" s="189" t="s">
        <v>302</v>
      </c>
    </row>
    <row r="96" spans="2:11" ht="27.95" customHeight="1" thickBot="1" x14ac:dyDescent="0.4">
      <c r="B96" s="219"/>
      <c r="C96" s="179"/>
      <c r="D96" s="179"/>
      <c r="E96" s="150"/>
      <c r="F96" s="68"/>
      <c r="G96" s="50" t="str">
        <f>IF(F96&lt;&gt;"",1.33,"")</f>
        <v/>
      </c>
      <c r="H96" s="53"/>
      <c r="I96" s="64" t="s">
        <v>281</v>
      </c>
      <c r="J96" s="188"/>
      <c r="K96" s="192"/>
    </row>
    <row r="97" spans="2:11" ht="27.95" customHeight="1" thickBot="1" x14ac:dyDescent="0.4">
      <c r="B97" s="219"/>
      <c r="C97" s="179"/>
      <c r="D97" s="179"/>
      <c r="E97" s="150"/>
      <c r="F97" s="68"/>
      <c r="G97" s="50" t="str">
        <f>IF(F97&lt;&gt;"",2.67,"")</f>
        <v/>
      </c>
      <c r="H97" s="53"/>
      <c r="I97" s="64" t="s">
        <v>278</v>
      </c>
      <c r="J97" s="188"/>
      <c r="K97" s="192"/>
    </row>
    <row r="98" spans="2:11" ht="27.95" customHeight="1" thickBot="1" x14ac:dyDescent="0.4">
      <c r="B98" s="217"/>
      <c r="C98" s="180"/>
      <c r="D98" s="180"/>
      <c r="E98" s="151"/>
      <c r="F98" s="70"/>
      <c r="G98" s="50" t="str">
        <f>IF(F98&lt;&gt;"",4,"")</f>
        <v/>
      </c>
      <c r="H98" s="17"/>
      <c r="I98" s="65" t="s">
        <v>279</v>
      </c>
      <c r="J98" s="218"/>
      <c r="K98" s="193"/>
    </row>
    <row r="99" spans="2:11" ht="37.35" customHeight="1" thickBot="1" x14ac:dyDescent="0.4">
      <c r="B99" s="221"/>
      <c r="C99" s="181" t="s">
        <v>24</v>
      </c>
      <c r="D99" s="181" t="s">
        <v>286</v>
      </c>
      <c r="E99" s="149" t="s">
        <v>231</v>
      </c>
      <c r="F99" s="66"/>
      <c r="G99" s="50" t="str">
        <f>IF(F99&lt;&gt;"",2,"")</f>
        <v/>
      </c>
      <c r="H99" s="50"/>
      <c r="I99" s="63" t="s">
        <v>115</v>
      </c>
      <c r="J99" s="182"/>
      <c r="K99" s="189" t="s">
        <v>303</v>
      </c>
    </row>
    <row r="100" spans="2:11" ht="37.35" customHeight="1" thickBot="1" x14ac:dyDescent="0.4">
      <c r="B100" s="222"/>
      <c r="C100" s="179"/>
      <c r="D100" s="179"/>
      <c r="E100" s="150"/>
      <c r="F100" s="68"/>
      <c r="G100" s="50" t="str">
        <f>IF(F100&lt;&gt;"",4,"")</f>
        <v/>
      </c>
      <c r="H100" s="53"/>
      <c r="I100" s="64" t="s">
        <v>317</v>
      </c>
      <c r="J100" s="183"/>
      <c r="K100" s="192"/>
    </row>
    <row r="101" spans="2:11" ht="37.35" customHeight="1" thickBot="1" x14ac:dyDescent="0.4">
      <c r="B101" s="220"/>
      <c r="C101" s="180"/>
      <c r="D101" s="180"/>
      <c r="E101" s="151"/>
      <c r="F101" s="68"/>
      <c r="G101" s="50" t="str">
        <f>IF(F101&lt;&gt;"",0,"")</f>
        <v/>
      </c>
      <c r="H101" s="17"/>
      <c r="I101" s="65" t="s">
        <v>116</v>
      </c>
      <c r="J101" s="184"/>
      <c r="K101" s="193"/>
    </row>
    <row r="102" spans="2:11" ht="55.9" customHeight="1" thickBot="1" x14ac:dyDescent="0.4">
      <c r="B102" s="216"/>
      <c r="C102" s="181" t="s">
        <v>26</v>
      </c>
      <c r="D102" s="181" t="s">
        <v>27</v>
      </c>
      <c r="E102" s="149" t="s">
        <v>282</v>
      </c>
      <c r="F102" s="57"/>
      <c r="G102" s="50" t="str">
        <f>IF(F102&lt;&gt;"",0,"")</f>
        <v/>
      </c>
      <c r="H102" s="50"/>
      <c r="I102" s="67" t="s">
        <v>112</v>
      </c>
      <c r="J102" s="187"/>
      <c r="K102" s="189" t="s">
        <v>283</v>
      </c>
    </row>
    <row r="103" spans="2:11" ht="55.9" customHeight="1" thickBot="1" x14ac:dyDescent="0.4">
      <c r="B103" s="217"/>
      <c r="C103" s="180"/>
      <c r="D103" s="180"/>
      <c r="E103" s="151"/>
      <c r="F103" s="61"/>
      <c r="G103" s="50" t="str">
        <f>IF(F103&lt;&gt;"",4,"")</f>
        <v/>
      </c>
      <c r="H103" s="17"/>
      <c r="I103" s="71" t="s">
        <v>111</v>
      </c>
      <c r="J103" s="218"/>
      <c r="K103" s="193"/>
    </row>
    <row r="104" spans="2:11" ht="27.95" customHeight="1" thickBot="1" x14ac:dyDescent="0.4">
      <c r="B104" s="216"/>
      <c r="C104" s="181" t="s">
        <v>339</v>
      </c>
      <c r="D104" s="181" t="s">
        <v>28</v>
      </c>
      <c r="E104" s="149" t="s">
        <v>187</v>
      </c>
      <c r="F104" s="66"/>
      <c r="G104" s="50" t="str">
        <f>IF(F104&lt;&gt;"",0,"")</f>
        <v/>
      </c>
      <c r="H104" s="50"/>
      <c r="I104" s="63" t="s">
        <v>117</v>
      </c>
      <c r="J104" s="195"/>
      <c r="K104" s="189" t="s">
        <v>202</v>
      </c>
    </row>
    <row r="105" spans="2:11" ht="27.95" customHeight="1" thickBot="1" x14ac:dyDescent="0.4">
      <c r="B105" s="219"/>
      <c r="C105" s="179"/>
      <c r="D105" s="179"/>
      <c r="E105" s="150"/>
      <c r="F105" s="68"/>
      <c r="G105" s="50" t="str">
        <f>IF(F105&lt;&gt;"",1.33,"")</f>
        <v/>
      </c>
      <c r="H105" s="53"/>
      <c r="I105" s="64" t="s">
        <v>118</v>
      </c>
      <c r="J105" s="190"/>
      <c r="K105" s="192"/>
    </row>
    <row r="106" spans="2:11" ht="27.95" customHeight="1" thickBot="1" x14ac:dyDescent="0.4">
      <c r="B106" s="219"/>
      <c r="C106" s="179"/>
      <c r="D106" s="179"/>
      <c r="E106" s="150"/>
      <c r="F106" s="68"/>
      <c r="G106" s="50" t="str">
        <f>IF(F106&lt;&gt;"",2.67,"")</f>
        <v/>
      </c>
      <c r="H106" s="53"/>
      <c r="I106" s="64" t="s">
        <v>119</v>
      </c>
      <c r="J106" s="190"/>
      <c r="K106" s="192"/>
    </row>
    <row r="107" spans="2:11" ht="27.95" customHeight="1" thickBot="1" x14ac:dyDescent="0.4">
      <c r="B107" s="217"/>
      <c r="C107" s="180"/>
      <c r="D107" s="180"/>
      <c r="E107" s="151"/>
      <c r="F107" s="70"/>
      <c r="G107" s="50" t="str">
        <f>IF(F107&lt;&gt;"",4,"")</f>
        <v/>
      </c>
      <c r="H107" s="17"/>
      <c r="I107" s="65" t="s">
        <v>120</v>
      </c>
      <c r="J107" s="191"/>
      <c r="K107" s="193"/>
    </row>
    <row r="108" spans="2:11" ht="22.5" customHeight="1" thickBot="1" x14ac:dyDescent="0.4">
      <c r="B108" s="79"/>
      <c r="C108" s="29"/>
      <c r="D108" s="28"/>
      <c r="E108" s="29"/>
      <c r="F108" s="98"/>
      <c r="G108" s="98"/>
      <c r="H108" s="98"/>
      <c r="I108" s="99"/>
      <c r="J108" s="82"/>
      <c r="K108" s="83"/>
    </row>
    <row r="109" spans="2:11" s="1" customFormat="1" ht="18.399999999999999" thickBot="1" x14ac:dyDescent="0.4">
      <c r="B109" s="127" t="s">
        <v>29</v>
      </c>
      <c r="C109" s="128"/>
      <c r="D109" s="129"/>
      <c r="E109" s="128"/>
      <c r="F109" s="129" t="s">
        <v>181</v>
      </c>
      <c r="G109" s="129"/>
      <c r="H109" s="129"/>
      <c r="I109" s="130"/>
      <c r="J109" s="133" t="s">
        <v>188</v>
      </c>
      <c r="K109" s="131" t="s">
        <v>3</v>
      </c>
    </row>
    <row r="110" spans="2:11" ht="37.35" customHeight="1" thickBot="1" x14ac:dyDescent="0.4">
      <c r="B110" s="201"/>
      <c r="C110" s="181" t="s">
        <v>30</v>
      </c>
      <c r="D110" s="181" t="s">
        <v>31</v>
      </c>
      <c r="E110" s="149" t="s">
        <v>203</v>
      </c>
      <c r="F110" s="76"/>
      <c r="G110" s="50" t="str">
        <f>IF(F110&lt;&gt;"",0,"")</f>
        <v/>
      </c>
      <c r="H110" s="50"/>
      <c r="I110" s="63" t="s">
        <v>341</v>
      </c>
      <c r="J110" s="182"/>
      <c r="K110" s="189" t="s">
        <v>32</v>
      </c>
    </row>
    <row r="111" spans="2:11" ht="37.35" customHeight="1" thickBot="1" x14ac:dyDescent="0.4">
      <c r="B111" s="202"/>
      <c r="C111" s="179"/>
      <c r="D111" s="179"/>
      <c r="E111" s="150"/>
      <c r="F111" s="59"/>
      <c r="G111" s="50" t="str">
        <f>IF(F111&lt;&gt;"",2,"")</f>
        <v/>
      </c>
      <c r="H111" s="53"/>
      <c r="I111" s="64" t="s">
        <v>121</v>
      </c>
      <c r="J111" s="183"/>
      <c r="K111" s="192"/>
    </row>
    <row r="112" spans="2:11" ht="37.35" customHeight="1" thickBot="1" x14ac:dyDescent="0.4">
      <c r="B112" s="202"/>
      <c r="C112" s="179"/>
      <c r="D112" s="179"/>
      <c r="E112" s="150"/>
      <c r="F112" s="59"/>
      <c r="G112" s="50" t="str">
        <f>IF(F112&lt;&gt;"",4,"")</f>
        <v/>
      </c>
      <c r="H112" s="17"/>
      <c r="I112" s="73" t="s">
        <v>233</v>
      </c>
      <c r="J112" s="183"/>
      <c r="K112" s="192"/>
    </row>
    <row r="113" spans="1:11" ht="37.35" customHeight="1" thickBot="1" x14ac:dyDescent="0.4">
      <c r="B113" s="202"/>
      <c r="C113" s="179"/>
      <c r="D113" s="179"/>
      <c r="E113" s="150"/>
      <c r="F113" s="72"/>
      <c r="G113" s="117" t="str">
        <f>IF(F113&lt;&gt;"",4,"")</f>
        <v/>
      </c>
      <c r="H113" s="17"/>
      <c r="I113" s="73" t="s">
        <v>160</v>
      </c>
      <c r="J113" s="183"/>
      <c r="K113" s="192"/>
    </row>
    <row r="114" spans="1:11" ht="37.35" customHeight="1" thickBot="1" x14ac:dyDescent="0.4">
      <c r="A114" s="176"/>
      <c r="B114" s="201"/>
      <c r="C114" s="181" t="s">
        <v>33</v>
      </c>
      <c r="D114" s="181" t="s">
        <v>183</v>
      </c>
      <c r="E114" s="149" t="s">
        <v>248</v>
      </c>
      <c r="F114" s="57"/>
      <c r="G114" s="50" t="str">
        <f>IF(F114&lt;&gt;"",0,"")</f>
        <v/>
      </c>
      <c r="H114" s="50"/>
      <c r="I114" s="63" t="s">
        <v>167</v>
      </c>
      <c r="J114" s="182"/>
      <c r="K114" s="189" t="s">
        <v>34</v>
      </c>
    </row>
    <row r="115" spans="1:11" ht="37.35" customHeight="1" thickBot="1" x14ac:dyDescent="0.4">
      <c r="A115" s="176"/>
      <c r="B115" s="202"/>
      <c r="C115" s="179"/>
      <c r="D115" s="179"/>
      <c r="E115" s="150"/>
      <c r="F115" s="59"/>
      <c r="G115" s="50" t="str">
        <f>IF(F115&lt;&gt;"",4,"")</f>
        <v/>
      </c>
      <c r="H115" s="53"/>
      <c r="I115" s="64" t="s">
        <v>168</v>
      </c>
      <c r="J115" s="183"/>
      <c r="K115" s="192"/>
    </row>
    <row r="116" spans="1:11" ht="37.35" customHeight="1" thickBot="1" x14ac:dyDescent="0.4">
      <c r="A116" s="176"/>
      <c r="B116" s="203"/>
      <c r="C116" s="180"/>
      <c r="D116" s="180"/>
      <c r="E116" s="151"/>
      <c r="F116" s="61"/>
      <c r="G116" s="89" t="str">
        <f>IF(F116&lt;&gt;"",4,"")</f>
        <v/>
      </c>
      <c r="H116" s="118"/>
      <c r="I116" s="65" t="s">
        <v>122</v>
      </c>
      <c r="J116" s="184"/>
      <c r="K116" s="193"/>
    </row>
    <row r="117" spans="1:11" ht="37.35" customHeight="1" thickBot="1" x14ac:dyDescent="0.4">
      <c r="B117" s="201"/>
      <c r="C117" s="181" t="s">
        <v>35</v>
      </c>
      <c r="D117" s="181" t="s">
        <v>36</v>
      </c>
      <c r="E117" s="149" t="s">
        <v>287</v>
      </c>
      <c r="F117" s="57"/>
      <c r="G117" s="50" t="str">
        <f>IF(F117&lt;&gt;"",0,"")</f>
        <v/>
      </c>
      <c r="H117" s="50"/>
      <c r="I117" s="63" t="s">
        <v>112</v>
      </c>
      <c r="J117" s="182"/>
      <c r="K117" s="189" t="s">
        <v>288</v>
      </c>
    </row>
    <row r="118" spans="1:11" ht="37.35" customHeight="1" thickBot="1" x14ac:dyDescent="0.4">
      <c r="B118" s="202"/>
      <c r="C118" s="179"/>
      <c r="D118" s="179"/>
      <c r="E118" s="150"/>
      <c r="F118" s="59"/>
      <c r="G118" s="50" t="str">
        <f>IF(F118&lt;&gt;"",4,"")</f>
        <v/>
      </c>
      <c r="H118" s="53"/>
      <c r="I118" s="64" t="s">
        <v>123</v>
      </c>
      <c r="J118" s="183"/>
      <c r="K118" s="192"/>
    </row>
    <row r="119" spans="1:11" ht="37.35" customHeight="1" thickBot="1" x14ac:dyDescent="0.4">
      <c r="B119" s="203"/>
      <c r="C119" s="180"/>
      <c r="D119" s="180"/>
      <c r="E119" s="151"/>
      <c r="F119" s="61"/>
      <c r="G119" s="89" t="str">
        <f>IF(F119&lt;&gt;"",4,"")</f>
        <v/>
      </c>
      <c r="H119" s="118"/>
      <c r="I119" s="65" t="s">
        <v>124</v>
      </c>
      <c r="J119" s="184"/>
      <c r="K119" s="193"/>
    </row>
    <row r="120" spans="1:11" ht="22.35" customHeight="1" thickBot="1" x14ac:dyDescent="0.4">
      <c r="B120" s="177"/>
      <c r="C120" s="179" t="s">
        <v>37</v>
      </c>
      <c r="D120" s="179" t="s">
        <v>38</v>
      </c>
      <c r="E120" s="150" t="s">
        <v>39</v>
      </c>
      <c r="F120" s="76"/>
      <c r="G120" s="53" t="str">
        <f>IF(F120&lt;&gt;"",0,"")</f>
        <v/>
      </c>
      <c r="H120" s="53"/>
      <c r="I120" s="100" t="s">
        <v>170</v>
      </c>
      <c r="J120" s="190"/>
      <c r="K120" s="192" t="s">
        <v>204</v>
      </c>
    </row>
    <row r="121" spans="1:11" ht="22.35" customHeight="1" thickBot="1" x14ac:dyDescent="0.4">
      <c r="B121" s="177"/>
      <c r="C121" s="179"/>
      <c r="D121" s="179"/>
      <c r="E121" s="150"/>
      <c r="F121" s="59"/>
      <c r="G121" s="50" t="str">
        <f>IF(F121&lt;&gt;"",2,"")</f>
        <v/>
      </c>
      <c r="H121" s="53"/>
      <c r="I121" s="64" t="s">
        <v>169</v>
      </c>
      <c r="J121" s="190"/>
      <c r="K121" s="192"/>
    </row>
    <row r="122" spans="1:11" ht="22.35" customHeight="1" thickBot="1" x14ac:dyDescent="0.4">
      <c r="B122" s="177"/>
      <c r="C122" s="179"/>
      <c r="D122" s="179"/>
      <c r="E122" s="150"/>
      <c r="F122" s="59"/>
      <c r="G122" s="50" t="str">
        <f>IF(F122&lt;&gt;"",4,"")</f>
        <v/>
      </c>
      <c r="H122" s="53"/>
      <c r="I122" s="64" t="s">
        <v>171</v>
      </c>
      <c r="J122" s="190"/>
      <c r="K122" s="192"/>
    </row>
    <row r="123" spans="1:11" ht="22.35" customHeight="1" thickBot="1" x14ac:dyDescent="0.4">
      <c r="B123" s="177"/>
      <c r="C123" s="179"/>
      <c r="D123" s="179"/>
      <c r="E123" s="150"/>
      <c r="F123" s="68"/>
      <c r="G123" s="50" t="str">
        <f>IF(F123&lt;&gt;"",0,"")</f>
        <v/>
      </c>
      <c r="H123" s="53"/>
      <c r="I123" s="64" t="s">
        <v>336</v>
      </c>
      <c r="J123" s="190"/>
      <c r="K123" s="192"/>
    </row>
    <row r="124" spans="1:11" ht="22.35" customHeight="1" thickBot="1" x14ac:dyDescent="0.4">
      <c r="B124" s="178"/>
      <c r="C124" s="180"/>
      <c r="D124" s="180"/>
      <c r="E124" s="151"/>
      <c r="F124" s="70"/>
      <c r="G124" s="50" t="str">
        <f>IF(F124&lt;&gt;"",4,"")</f>
        <v/>
      </c>
      <c r="H124" s="17"/>
      <c r="I124" s="65" t="s">
        <v>161</v>
      </c>
      <c r="J124" s="191"/>
      <c r="K124" s="193"/>
    </row>
    <row r="125" spans="1:11" ht="37.35" customHeight="1" thickBot="1" x14ac:dyDescent="0.4">
      <c r="B125" s="201"/>
      <c r="C125" s="181" t="s">
        <v>40</v>
      </c>
      <c r="D125" s="181" t="s">
        <v>362</v>
      </c>
      <c r="E125" s="149" t="s">
        <v>41</v>
      </c>
      <c r="F125" s="76"/>
      <c r="G125" s="50" t="str">
        <f>IF(F125&lt;&gt;"",0,"")</f>
        <v/>
      </c>
      <c r="H125" s="53"/>
      <c r="I125" s="100" t="s">
        <v>125</v>
      </c>
      <c r="J125" s="182"/>
      <c r="K125" s="189" t="s">
        <v>205</v>
      </c>
    </row>
    <row r="126" spans="1:11" ht="37.35" customHeight="1" thickBot="1" x14ac:dyDescent="0.4">
      <c r="B126" s="202"/>
      <c r="C126" s="179"/>
      <c r="D126" s="179"/>
      <c r="E126" s="150"/>
      <c r="F126" s="59"/>
      <c r="G126" s="50" t="str">
        <f>IF(F126&lt;&gt;"",2,"")</f>
        <v/>
      </c>
      <c r="H126" s="53"/>
      <c r="I126" s="64" t="s">
        <v>172</v>
      </c>
      <c r="J126" s="183"/>
      <c r="K126" s="192"/>
    </row>
    <row r="127" spans="1:11" ht="37.35" customHeight="1" thickBot="1" x14ac:dyDescent="0.4">
      <c r="B127" s="202"/>
      <c r="C127" s="179"/>
      <c r="D127" s="179"/>
      <c r="E127" s="150"/>
      <c r="F127" s="72"/>
      <c r="G127" s="50" t="str">
        <f>IF(F127&lt;&gt;"",4,"")</f>
        <v/>
      </c>
      <c r="H127" s="17"/>
      <c r="I127" s="73" t="s">
        <v>111</v>
      </c>
      <c r="J127" s="183"/>
      <c r="K127" s="192"/>
    </row>
    <row r="128" spans="1:11" ht="37.35" customHeight="1" thickBot="1" x14ac:dyDescent="0.4">
      <c r="B128" s="203"/>
      <c r="C128" s="180"/>
      <c r="D128" s="180"/>
      <c r="E128" s="150"/>
      <c r="F128" s="61"/>
      <c r="G128" s="50" t="str">
        <f>IF(F128&lt;&gt;"",0,"")</f>
        <v/>
      </c>
      <c r="H128" s="17"/>
      <c r="I128" s="65" t="s">
        <v>261</v>
      </c>
      <c r="J128" s="184"/>
      <c r="K128" s="193"/>
    </row>
    <row r="129" spans="2:11" ht="27.95" customHeight="1" thickBot="1" x14ac:dyDescent="0.4">
      <c r="B129" s="194"/>
      <c r="C129" s="181" t="s">
        <v>42</v>
      </c>
      <c r="D129" s="181" t="s">
        <v>184</v>
      </c>
      <c r="E129" s="149" t="s">
        <v>234</v>
      </c>
      <c r="F129" s="101"/>
      <c r="G129" s="50">
        <f>IF(F129&lt;&gt;"",0,1.33333333333333)</f>
        <v>1.3333333333333299</v>
      </c>
      <c r="H129" s="53"/>
      <c r="I129" s="100" t="s">
        <v>289</v>
      </c>
      <c r="J129" s="195"/>
      <c r="K129" s="189" t="s">
        <v>357</v>
      </c>
    </row>
    <row r="130" spans="2:11" ht="27.95" customHeight="1" thickBot="1" x14ac:dyDescent="0.4">
      <c r="B130" s="177"/>
      <c r="C130" s="179"/>
      <c r="D130" s="179"/>
      <c r="E130" s="150"/>
      <c r="F130" s="68"/>
      <c r="G130" s="50">
        <f>IF(F130&lt;&gt;"",0,1.33333333333333)</f>
        <v>1.3333333333333299</v>
      </c>
      <c r="H130" s="53"/>
      <c r="I130" s="64" t="s">
        <v>126</v>
      </c>
      <c r="J130" s="190"/>
      <c r="K130" s="192"/>
    </row>
    <row r="131" spans="2:11" ht="27.95" customHeight="1" thickBot="1" x14ac:dyDescent="0.4">
      <c r="B131" s="177"/>
      <c r="C131" s="179"/>
      <c r="D131" s="179"/>
      <c r="E131" s="150"/>
      <c r="F131" s="68"/>
      <c r="G131" s="50">
        <f>IF(F131&lt;&gt;"",0,1.33333333333333)</f>
        <v>1.3333333333333299</v>
      </c>
      <c r="H131" s="53"/>
      <c r="I131" s="64" t="s">
        <v>127</v>
      </c>
      <c r="J131" s="190"/>
      <c r="K131" s="192"/>
    </row>
    <row r="132" spans="2:11" ht="27.95" customHeight="1" thickBot="1" x14ac:dyDescent="0.4">
      <c r="B132" s="177"/>
      <c r="C132" s="179"/>
      <c r="D132" s="179"/>
      <c r="E132" s="150"/>
      <c r="F132" s="102"/>
      <c r="G132" s="50" t="str">
        <f>IF(F132&lt;&gt;"",4,"")</f>
        <v/>
      </c>
      <c r="H132" s="17"/>
      <c r="I132" s="73" t="s">
        <v>111</v>
      </c>
      <c r="J132" s="190"/>
      <c r="K132" s="192"/>
    </row>
    <row r="133" spans="2:11" ht="27.95" customHeight="1" thickBot="1" x14ac:dyDescent="0.4">
      <c r="B133" s="178"/>
      <c r="C133" s="180"/>
      <c r="D133" s="180"/>
      <c r="E133" s="151"/>
      <c r="F133" s="70"/>
      <c r="G133" s="50" t="str">
        <f>IF(F133&lt;&gt;"",0,"")</f>
        <v/>
      </c>
      <c r="H133" s="17">
        <f>IF(F132="",SUM(G129:G133),SUM(G129:G131))</f>
        <v>3.9999999999999898</v>
      </c>
      <c r="I133" s="65" t="s">
        <v>261</v>
      </c>
      <c r="J133" s="191"/>
      <c r="K133" s="193"/>
    </row>
    <row r="134" spans="2:11" ht="34.5" customHeight="1" thickBot="1" x14ac:dyDescent="0.4">
      <c r="B134" s="196"/>
      <c r="C134" s="204" t="s">
        <v>43</v>
      </c>
      <c r="D134" s="204" t="s">
        <v>185</v>
      </c>
      <c r="E134" s="207" t="s">
        <v>44</v>
      </c>
      <c r="F134" s="101"/>
      <c r="G134" s="50" t="str">
        <f>IF(F134&lt;&gt;"",0,"")</f>
        <v/>
      </c>
      <c r="H134" s="53"/>
      <c r="I134" s="103" t="s">
        <v>290</v>
      </c>
      <c r="J134" s="210"/>
      <c r="K134" s="213" t="s">
        <v>237</v>
      </c>
    </row>
    <row r="135" spans="2:11" ht="34.5" customHeight="1" thickBot="1" x14ac:dyDescent="0.4">
      <c r="B135" s="197"/>
      <c r="C135" s="205"/>
      <c r="D135" s="205"/>
      <c r="E135" s="208"/>
      <c r="F135" s="68"/>
      <c r="G135" s="50" t="str">
        <f>IF(F135&lt;&gt;"",2,"")</f>
        <v/>
      </c>
      <c r="H135" s="53"/>
      <c r="I135" s="103" t="s">
        <v>235</v>
      </c>
      <c r="J135" s="211"/>
      <c r="K135" s="214"/>
    </row>
    <row r="136" spans="2:11" ht="34.5" customHeight="1" thickBot="1" x14ac:dyDescent="0.4">
      <c r="B136" s="197"/>
      <c r="C136" s="205"/>
      <c r="D136" s="205"/>
      <c r="E136" s="208"/>
      <c r="F136" s="104"/>
      <c r="G136" s="50" t="str">
        <f>IF(F136&lt;&gt;"",4,"")</f>
        <v/>
      </c>
      <c r="H136" s="17"/>
      <c r="I136" s="105" t="s">
        <v>236</v>
      </c>
      <c r="J136" s="211"/>
      <c r="K136" s="214"/>
    </row>
    <row r="137" spans="2:11" ht="34.5" customHeight="1" thickBot="1" x14ac:dyDescent="0.4">
      <c r="B137" s="198"/>
      <c r="C137" s="206"/>
      <c r="D137" s="206"/>
      <c r="E137" s="209"/>
      <c r="F137" s="70"/>
      <c r="G137" s="50" t="str">
        <f>IF(F137&lt;&gt;"",0,"")</f>
        <v/>
      </c>
      <c r="H137" s="17"/>
      <c r="I137" s="65" t="s">
        <v>315</v>
      </c>
      <c r="J137" s="212"/>
      <c r="K137" s="215"/>
    </row>
    <row r="138" spans="2:11" ht="33" customHeight="1" thickBot="1" x14ac:dyDescent="0.4">
      <c r="B138" s="194"/>
      <c r="C138" s="181" t="s">
        <v>45</v>
      </c>
      <c r="D138" s="181" t="s">
        <v>46</v>
      </c>
      <c r="E138" s="149" t="s">
        <v>47</v>
      </c>
      <c r="F138" s="101"/>
      <c r="G138" s="50" t="str">
        <f>IF(F138&lt;&gt;"",2.67,"")</f>
        <v/>
      </c>
      <c r="H138" s="53"/>
      <c r="I138" s="100" t="s">
        <v>128</v>
      </c>
      <c r="J138" s="195"/>
      <c r="K138" s="189" t="s">
        <v>347</v>
      </c>
    </row>
    <row r="139" spans="2:11" ht="33" customHeight="1" thickBot="1" x14ac:dyDescent="0.4">
      <c r="B139" s="177"/>
      <c r="C139" s="179"/>
      <c r="D139" s="179"/>
      <c r="E139" s="150"/>
      <c r="F139" s="68"/>
      <c r="G139" s="50" t="str">
        <f>IF(F139&lt;&gt;"",1.33,"")</f>
        <v/>
      </c>
      <c r="H139" s="53"/>
      <c r="I139" s="64" t="s">
        <v>129</v>
      </c>
      <c r="J139" s="190"/>
      <c r="K139" s="192"/>
    </row>
    <row r="140" spans="2:11" ht="33" customHeight="1" thickBot="1" x14ac:dyDescent="0.4">
      <c r="B140" s="177"/>
      <c r="C140" s="179"/>
      <c r="D140" s="179"/>
      <c r="E140" s="150"/>
      <c r="F140" s="68"/>
      <c r="G140" s="50" t="str">
        <f>IF(F140&lt;&gt;"",0,"")</f>
        <v/>
      </c>
      <c r="H140" s="53"/>
      <c r="I140" s="64" t="s">
        <v>130</v>
      </c>
      <c r="J140" s="190"/>
      <c r="K140" s="192"/>
    </row>
    <row r="141" spans="2:11" ht="33" customHeight="1" thickBot="1" x14ac:dyDescent="0.4">
      <c r="B141" s="178"/>
      <c r="C141" s="180"/>
      <c r="D141" s="180"/>
      <c r="E141" s="151"/>
      <c r="F141" s="70"/>
      <c r="G141" s="50" t="str">
        <f>IF(F141&lt;&gt;"",4,"")</f>
        <v/>
      </c>
      <c r="H141" s="17"/>
      <c r="I141" s="65" t="s">
        <v>131</v>
      </c>
      <c r="J141" s="191"/>
      <c r="K141" s="193"/>
    </row>
    <row r="142" spans="2:11" ht="33" customHeight="1" thickBot="1" x14ac:dyDescent="0.4">
      <c r="B142" s="194"/>
      <c r="C142" s="181" t="s">
        <v>48</v>
      </c>
      <c r="D142" s="181" t="s">
        <v>291</v>
      </c>
      <c r="E142" s="149" t="s">
        <v>50</v>
      </c>
      <c r="F142" s="101"/>
      <c r="G142" s="50" t="str">
        <f>IF(F142&lt;&gt;"",0,"")</f>
        <v/>
      </c>
      <c r="H142" s="53"/>
      <c r="I142" s="100" t="s">
        <v>174</v>
      </c>
      <c r="J142" s="195"/>
      <c r="K142" s="189" t="s">
        <v>51</v>
      </c>
    </row>
    <row r="143" spans="2:11" ht="33" customHeight="1" thickBot="1" x14ac:dyDescent="0.4">
      <c r="B143" s="177"/>
      <c r="C143" s="179"/>
      <c r="D143" s="179"/>
      <c r="E143" s="150"/>
      <c r="F143" s="68"/>
      <c r="G143" s="50" t="str">
        <f>IF(F143&lt;&gt;"",2,"")</f>
        <v/>
      </c>
      <c r="H143" s="53"/>
      <c r="I143" s="64" t="s">
        <v>173</v>
      </c>
      <c r="J143" s="190"/>
      <c r="K143" s="192"/>
    </row>
    <row r="144" spans="2:11" ht="33" customHeight="1" thickBot="1" x14ac:dyDescent="0.4">
      <c r="B144" s="177"/>
      <c r="C144" s="179"/>
      <c r="D144" s="179"/>
      <c r="E144" s="150"/>
      <c r="F144" s="68"/>
      <c r="G144" s="50" t="str">
        <f>IF(F144&lt;&gt;"",2,"")</f>
        <v/>
      </c>
      <c r="H144" s="53"/>
      <c r="I144" s="64" t="s">
        <v>351</v>
      </c>
      <c r="J144" s="190"/>
      <c r="K144" s="192"/>
    </row>
    <row r="145" spans="2:11" ht="33" customHeight="1" thickBot="1" x14ac:dyDescent="0.4">
      <c r="B145" s="177"/>
      <c r="C145" s="179"/>
      <c r="D145" s="179"/>
      <c r="E145" s="150"/>
      <c r="F145" s="102"/>
      <c r="G145" s="50" t="str">
        <f>IF(F145&lt;&gt;"",2,"")</f>
        <v/>
      </c>
      <c r="H145" s="17"/>
      <c r="I145" s="73" t="s">
        <v>175</v>
      </c>
      <c r="J145" s="190"/>
      <c r="K145" s="192"/>
    </row>
    <row r="146" spans="2:11" ht="33" customHeight="1" thickBot="1" x14ac:dyDescent="0.4">
      <c r="B146" s="178"/>
      <c r="C146" s="180"/>
      <c r="D146" s="180"/>
      <c r="E146" s="151"/>
      <c r="F146" s="70"/>
      <c r="G146" s="50" t="str">
        <f>IF(F146&lt;&gt;"",4,"")</f>
        <v/>
      </c>
      <c r="H146" s="17"/>
      <c r="I146" s="65" t="s">
        <v>111</v>
      </c>
      <c r="J146" s="191"/>
      <c r="K146" s="193"/>
    </row>
    <row r="147" spans="2:11" ht="37.35" customHeight="1" thickBot="1" x14ac:dyDescent="0.4">
      <c r="B147" s="201"/>
      <c r="C147" s="181" t="s">
        <v>49</v>
      </c>
      <c r="D147" s="181" t="s">
        <v>53</v>
      </c>
      <c r="E147" s="149" t="s">
        <v>292</v>
      </c>
      <c r="F147" s="76"/>
      <c r="G147" s="50" t="str">
        <f>IF(F147&lt;&gt;"",0,"")</f>
        <v/>
      </c>
      <c r="H147" s="53"/>
      <c r="I147" s="100" t="s">
        <v>132</v>
      </c>
      <c r="J147" s="182"/>
      <c r="K147" s="189" t="s">
        <v>54</v>
      </c>
    </row>
    <row r="148" spans="2:11" ht="37.35" customHeight="1" thickBot="1" x14ac:dyDescent="0.4">
      <c r="B148" s="202"/>
      <c r="C148" s="179"/>
      <c r="D148" s="179"/>
      <c r="E148" s="150"/>
      <c r="F148" s="59"/>
      <c r="G148" s="50" t="str">
        <f>IF(F148&lt;&gt;"",1.33,"")</f>
        <v/>
      </c>
      <c r="H148" s="53"/>
      <c r="I148" s="64" t="s">
        <v>133</v>
      </c>
      <c r="J148" s="183"/>
      <c r="K148" s="192"/>
    </row>
    <row r="149" spans="2:11" ht="37.35" customHeight="1" thickBot="1" x14ac:dyDescent="0.4">
      <c r="B149" s="202"/>
      <c r="C149" s="179"/>
      <c r="D149" s="179"/>
      <c r="E149" s="150"/>
      <c r="F149" s="72"/>
      <c r="G149" s="50" t="str">
        <f>IF(F149&lt;&gt;"",2.67,"")</f>
        <v/>
      </c>
      <c r="H149" s="17"/>
      <c r="I149" s="73" t="s">
        <v>293</v>
      </c>
      <c r="J149" s="183"/>
      <c r="K149" s="192"/>
    </row>
    <row r="150" spans="2:11" ht="37.35" customHeight="1" thickBot="1" x14ac:dyDescent="0.4">
      <c r="B150" s="203"/>
      <c r="C150" s="180"/>
      <c r="D150" s="180"/>
      <c r="E150" s="151"/>
      <c r="F150" s="61"/>
      <c r="G150" s="50" t="str">
        <f>IF(F150&lt;&gt;"",4,"")</f>
        <v/>
      </c>
      <c r="H150" s="17"/>
      <c r="I150" s="65" t="s">
        <v>134</v>
      </c>
      <c r="J150" s="184"/>
      <c r="K150" s="193"/>
    </row>
    <row r="151" spans="2:11" ht="37.35" customHeight="1" thickBot="1" x14ac:dyDescent="0.4">
      <c r="B151" s="201"/>
      <c r="C151" s="181" t="s">
        <v>247</v>
      </c>
      <c r="D151" s="181" t="s">
        <v>56</v>
      </c>
      <c r="E151" s="149" t="s">
        <v>57</v>
      </c>
      <c r="F151" s="76"/>
      <c r="G151" s="50" t="str">
        <f>IF(F151&lt;&gt;"",0,"")</f>
        <v/>
      </c>
      <c r="H151" s="53"/>
      <c r="I151" s="100" t="s">
        <v>135</v>
      </c>
      <c r="J151" s="182"/>
      <c r="K151" s="189" t="s">
        <v>200</v>
      </c>
    </row>
    <row r="152" spans="2:11" ht="37.35" customHeight="1" thickBot="1" x14ac:dyDescent="0.4">
      <c r="B152" s="202"/>
      <c r="C152" s="179"/>
      <c r="D152" s="179"/>
      <c r="E152" s="150"/>
      <c r="F152" s="59"/>
      <c r="G152" s="50" t="str">
        <f>IF(F152&lt;&gt;"",2,"")</f>
        <v/>
      </c>
      <c r="H152" s="53"/>
      <c r="I152" s="64" t="s">
        <v>136</v>
      </c>
      <c r="J152" s="183"/>
      <c r="K152" s="192"/>
    </row>
    <row r="153" spans="2:11" ht="37.35" customHeight="1" thickBot="1" x14ac:dyDescent="0.4">
      <c r="B153" s="203"/>
      <c r="C153" s="180"/>
      <c r="D153" s="180"/>
      <c r="E153" s="151"/>
      <c r="F153" s="61"/>
      <c r="G153" s="50" t="str">
        <f>IF(F153&lt;&gt;"",4,"")</f>
        <v/>
      </c>
      <c r="H153" s="17"/>
      <c r="I153" s="65" t="s">
        <v>137</v>
      </c>
      <c r="J153" s="184"/>
      <c r="K153" s="193"/>
    </row>
    <row r="154" spans="2:11" ht="37.35" customHeight="1" thickBot="1" x14ac:dyDescent="0.4">
      <c r="B154" s="201"/>
      <c r="C154" s="181" t="s">
        <v>52</v>
      </c>
      <c r="D154" s="181" t="s">
        <v>59</v>
      </c>
      <c r="E154" s="149" t="s">
        <v>60</v>
      </c>
      <c r="F154" s="76"/>
      <c r="G154" s="50" t="str">
        <f>IF(F154&lt;&gt;"",0,"")</f>
        <v/>
      </c>
      <c r="H154" s="53"/>
      <c r="I154" s="100" t="s">
        <v>238</v>
      </c>
      <c r="J154" s="182"/>
      <c r="K154" s="189" t="s">
        <v>295</v>
      </c>
    </row>
    <row r="155" spans="2:11" ht="37.35" customHeight="1" thickBot="1" x14ac:dyDescent="0.4">
      <c r="B155" s="202"/>
      <c r="C155" s="179"/>
      <c r="D155" s="179"/>
      <c r="E155" s="150"/>
      <c r="F155" s="59"/>
      <c r="G155" s="50" t="str">
        <f>IF(F155&lt;&gt;"",2,"")</f>
        <v/>
      </c>
      <c r="H155" s="53"/>
      <c r="I155" s="64" t="s">
        <v>239</v>
      </c>
      <c r="J155" s="183"/>
      <c r="K155" s="192"/>
    </row>
    <row r="156" spans="2:11" ht="37.35" customHeight="1" thickBot="1" x14ac:dyDescent="0.4">
      <c r="B156" s="203"/>
      <c r="C156" s="180"/>
      <c r="D156" s="180"/>
      <c r="E156" s="151"/>
      <c r="F156" s="61"/>
      <c r="G156" s="50" t="str">
        <f>IF(F156&lt;&gt;"",4,"")</f>
        <v/>
      </c>
      <c r="H156" s="17"/>
      <c r="I156" s="65" t="s">
        <v>294</v>
      </c>
      <c r="J156" s="184"/>
      <c r="K156" s="193"/>
    </row>
    <row r="157" spans="2:11" ht="37.35" customHeight="1" thickBot="1" x14ac:dyDescent="0.4">
      <c r="B157" s="201"/>
      <c r="C157" s="181" t="s">
        <v>55</v>
      </c>
      <c r="D157" s="181" t="s">
        <v>62</v>
      </c>
      <c r="E157" s="149" t="s">
        <v>63</v>
      </c>
      <c r="F157" s="76"/>
      <c r="G157" s="50" t="str">
        <f>IF(F157&lt;&gt;"",0,"")</f>
        <v/>
      </c>
      <c r="H157" s="53"/>
      <c r="I157" s="100" t="s">
        <v>138</v>
      </c>
      <c r="J157" s="182"/>
      <c r="K157" s="189" t="s">
        <v>64</v>
      </c>
    </row>
    <row r="158" spans="2:11" ht="37.35" customHeight="1" thickBot="1" x14ac:dyDescent="0.4">
      <c r="B158" s="202"/>
      <c r="C158" s="179"/>
      <c r="D158" s="179"/>
      <c r="E158" s="150"/>
      <c r="F158" s="59"/>
      <c r="G158" s="50" t="str">
        <f>IF(F158&lt;&gt;"",2,"")</f>
        <v/>
      </c>
      <c r="H158" s="53"/>
      <c r="I158" s="64" t="s">
        <v>139</v>
      </c>
      <c r="J158" s="183"/>
      <c r="K158" s="192"/>
    </row>
    <row r="159" spans="2:11" ht="37.35" customHeight="1" thickBot="1" x14ac:dyDescent="0.4">
      <c r="B159" s="202"/>
      <c r="C159" s="179"/>
      <c r="D159" s="179"/>
      <c r="E159" s="150"/>
      <c r="F159" s="72"/>
      <c r="G159" s="117" t="str">
        <f>IF(F159&lt;&gt;"",4,"")</f>
        <v/>
      </c>
      <c r="H159" s="17"/>
      <c r="I159" s="73" t="s">
        <v>140</v>
      </c>
      <c r="J159" s="183"/>
      <c r="K159" s="192"/>
    </row>
    <row r="160" spans="2:11" ht="37.35" customHeight="1" thickBot="1" x14ac:dyDescent="0.4">
      <c r="B160" s="201"/>
      <c r="C160" s="181" t="s">
        <v>58</v>
      </c>
      <c r="D160" s="181" t="s">
        <v>361</v>
      </c>
      <c r="E160" s="149" t="s">
        <v>65</v>
      </c>
      <c r="F160" s="57"/>
      <c r="G160" s="50">
        <f>IF(F160&lt;&gt;"",0,4)</f>
        <v>4</v>
      </c>
      <c r="H160" s="50"/>
      <c r="I160" s="63" t="s">
        <v>180</v>
      </c>
      <c r="J160" s="182"/>
      <c r="K160" s="189" t="s">
        <v>348</v>
      </c>
    </row>
    <row r="161" spans="2:11" ht="37.35" customHeight="1" thickBot="1" x14ac:dyDescent="0.4">
      <c r="B161" s="202"/>
      <c r="C161" s="179"/>
      <c r="D161" s="179"/>
      <c r="E161" s="150"/>
      <c r="F161" s="59"/>
      <c r="G161" s="50">
        <f>IF(F161&lt;&gt;"",0,4)</f>
        <v>4</v>
      </c>
      <c r="H161" s="53"/>
      <c r="I161" s="64" t="s">
        <v>142</v>
      </c>
      <c r="J161" s="183"/>
      <c r="K161" s="192"/>
    </row>
    <row r="162" spans="2:11" ht="37.35" customHeight="1" thickBot="1" x14ac:dyDescent="0.4">
      <c r="B162" s="203"/>
      <c r="C162" s="180"/>
      <c r="D162" s="180"/>
      <c r="E162" s="151"/>
      <c r="F162" s="61"/>
      <c r="G162" s="89" t="str">
        <f>IF(F162&lt;&gt;"",4,"")</f>
        <v/>
      </c>
      <c r="H162" s="118"/>
      <c r="I162" s="65" t="s">
        <v>143</v>
      </c>
      <c r="J162" s="184"/>
      <c r="K162" s="193"/>
    </row>
    <row r="163" spans="2:11" ht="37.35" customHeight="1" thickBot="1" x14ac:dyDescent="0.4">
      <c r="B163" s="201"/>
      <c r="C163" s="181" t="s">
        <v>61</v>
      </c>
      <c r="D163" s="181" t="s">
        <v>66</v>
      </c>
      <c r="E163" s="149" t="s">
        <v>67</v>
      </c>
      <c r="F163" s="57"/>
      <c r="G163" s="50">
        <f>IF(F163&lt;&gt;"",0,4)</f>
        <v>4</v>
      </c>
      <c r="H163" s="50"/>
      <c r="I163" s="63" t="s">
        <v>141</v>
      </c>
      <c r="J163" s="182"/>
      <c r="K163" s="189" t="s">
        <v>68</v>
      </c>
    </row>
    <row r="164" spans="2:11" ht="37.35" customHeight="1" thickBot="1" x14ac:dyDescent="0.4">
      <c r="B164" s="202"/>
      <c r="C164" s="179"/>
      <c r="D164" s="179"/>
      <c r="E164" s="150"/>
      <c r="F164" s="59"/>
      <c r="G164" s="50">
        <f>IF(F164&lt;&gt;"",0,4)</f>
        <v>4</v>
      </c>
      <c r="H164" s="53"/>
      <c r="I164" s="64" t="s">
        <v>142</v>
      </c>
      <c r="J164" s="183"/>
      <c r="K164" s="192"/>
    </row>
    <row r="165" spans="2:11" ht="37.35" customHeight="1" thickBot="1" x14ac:dyDescent="0.4">
      <c r="B165" s="203"/>
      <c r="C165" s="180"/>
      <c r="D165" s="180"/>
      <c r="E165" s="151"/>
      <c r="F165" s="61"/>
      <c r="G165" s="89" t="str">
        <f>IF(F165&lt;&gt;"",4,"")</f>
        <v/>
      </c>
      <c r="H165" s="118"/>
      <c r="I165" s="65" t="s">
        <v>143</v>
      </c>
      <c r="J165" s="184"/>
      <c r="K165" s="193"/>
    </row>
    <row r="166" spans="2:11" ht="22.5" customHeight="1" thickBot="1" x14ac:dyDescent="0.4">
      <c r="B166" s="79"/>
      <c r="C166" s="29"/>
      <c r="D166" s="28"/>
      <c r="E166" s="29"/>
      <c r="F166" s="98"/>
      <c r="G166" s="98"/>
      <c r="H166" s="98"/>
      <c r="I166" s="99"/>
      <c r="J166" s="82"/>
      <c r="K166" s="83"/>
    </row>
    <row r="167" spans="2:11" s="1" customFormat="1" ht="18.399999999999999" thickBot="1" x14ac:dyDescent="0.4">
      <c r="B167" s="135" t="s">
        <v>69</v>
      </c>
      <c r="C167" s="136"/>
      <c r="D167" s="137"/>
      <c r="E167" s="138"/>
      <c r="F167" s="129" t="s">
        <v>181</v>
      </c>
      <c r="G167" s="139"/>
      <c r="H167" s="139"/>
      <c r="I167" s="140"/>
      <c r="J167" s="141" t="s">
        <v>188</v>
      </c>
      <c r="K167" s="142" t="s">
        <v>3</v>
      </c>
    </row>
    <row r="168" spans="2:11" ht="55.9" customHeight="1" thickBot="1" x14ac:dyDescent="0.4">
      <c r="B168" s="200"/>
      <c r="C168" s="148" t="s">
        <v>70</v>
      </c>
      <c r="D168" s="148" t="s">
        <v>217</v>
      </c>
      <c r="E168" s="159" t="s">
        <v>71</v>
      </c>
      <c r="F168" s="49"/>
      <c r="G168" s="50" t="str">
        <f>IF(F168&lt;&gt;"",0,"")</f>
        <v/>
      </c>
      <c r="H168" s="50"/>
      <c r="I168" s="106" t="s">
        <v>112</v>
      </c>
      <c r="J168" s="164"/>
      <c r="K168" s="165" t="s">
        <v>216</v>
      </c>
    </row>
    <row r="169" spans="2:11" ht="55.9" customHeight="1" thickBot="1" x14ac:dyDescent="0.4">
      <c r="B169" s="200"/>
      <c r="C169" s="148"/>
      <c r="D169" s="148"/>
      <c r="E169" s="159"/>
      <c r="F169" s="55"/>
      <c r="G169" s="50" t="str">
        <f>IF(F169&lt;&gt;"",4,"")</f>
        <v/>
      </c>
      <c r="H169" s="17"/>
      <c r="I169" s="107" t="s">
        <v>111</v>
      </c>
      <c r="J169" s="164"/>
      <c r="K169" s="165"/>
    </row>
    <row r="170" spans="2:11" ht="37.35" customHeight="1" thickBot="1" x14ac:dyDescent="0.4">
      <c r="B170" s="199"/>
      <c r="C170" s="148" t="s">
        <v>72</v>
      </c>
      <c r="D170" s="148" t="s">
        <v>74</v>
      </c>
      <c r="E170" s="159" t="s">
        <v>75</v>
      </c>
      <c r="F170" s="57"/>
      <c r="G170" s="50" t="str">
        <f>IF(F170&lt;&gt;"",4,"")</f>
        <v/>
      </c>
      <c r="H170" s="50"/>
      <c r="I170" s="63" t="s">
        <v>144</v>
      </c>
      <c r="J170" s="160"/>
      <c r="K170" s="146" t="s">
        <v>206</v>
      </c>
    </row>
    <row r="171" spans="2:11" ht="37.35" customHeight="1" thickBot="1" x14ac:dyDescent="0.4">
      <c r="B171" s="199"/>
      <c r="C171" s="148"/>
      <c r="D171" s="148"/>
      <c r="E171" s="159"/>
      <c r="F171" s="59"/>
      <c r="G171" s="50" t="str">
        <f>IF(F171&lt;&gt;"",2,"")</f>
        <v/>
      </c>
      <c r="H171" s="53"/>
      <c r="I171" s="64" t="s">
        <v>145</v>
      </c>
      <c r="J171" s="160"/>
      <c r="K171" s="146"/>
    </row>
    <row r="172" spans="2:11" ht="37.35" customHeight="1" thickBot="1" x14ac:dyDescent="0.4">
      <c r="B172" s="199"/>
      <c r="C172" s="148"/>
      <c r="D172" s="148"/>
      <c r="E172" s="159"/>
      <c r="F172" s="61"/>
      <c r="G172" s="50" t="str">
        <f>IF(F172&lt;&gt;"",0,"")</f>
        <v/>
      </c>
      <c r="H172" s="17"/>
      <c r="I172" s="65" t="s">
        <v>146</v>
      </c>
      <c r="J172" s="160"/>
      <c r="K172" s="146"/>
    </row>
    <row r="173" spans="2:11" ht="37.35" customHeight="1" thickBot="1" x14ac:dyDescent="0.4">
      <c r="B173" s="199"/>
      <c r="C173" s="148" t="s">
        <v>73</v>
      </c>
      <c r="D173" s="148" t="s">
        <v>76</v>
      </c>
      <c r="E173" s="159" t="s">
        <v>207</v>
      </c>
      <c r="F173" s="57"/>
      <c r="G173" s="50" t="str">
        <f>IF(F173&lt;&gt;"",2,"")</f>
        <v/>
      </c>
      <c r="H173" s="50"/>
      <c r="I173" s="63" t="s">
        <v>147</v>
      </c>
      <c r="J173" s="160"/>
      <c r="K173" s="146" t="s">
        <v>208</v>
      </c>
    </row>
    <row r="174" spans="2:11" ht="37.35" customHeight="1" thickBot="1" x14ac:dyDescent="0.4">
      <c r="B174" s="199"/>
      <c r="C174" s="148"/>
      <c r="D174" s="148"/>
      <c r="E174" s="159"/>
      <c r="F174" s="59"/>
      <c r="G174" s="50" t="str">
        <f>IF(F174&lt;&gt;"",4,"")</f>
        <v/>
      </c>
      <c r="H174" s="53"/>
      <c r="I174" s="64" t="s">
        <v>148</v>
      </c>
      <c r="J174" s="160"/>
      <c r="K174" s="146"/>
    </row>
    <row r="175" spans="2:11" ht="37.35" customHeight="1" thickBot="1" x14ac:dyDescent="0.4">
      <c r="B175" s="199"/>
      <c r="C175" s="148"/>
      <c r="D175" s="148"/>
      <c r="E175" s="159"/>
      <c r="F175" s="72"/>
      <c r="G175" s="50" t="str">
        <f>IF(F175&lt;&gt;"",0,"")</f>
        <v/>
      </c>
      <c r="H175" s="17"/>
      <c r="I175" s="73" t="s">
        <v>326</v>
      </c>
      <c r="J175" s="160"/>
      <c r="K175" s="146"/>
    </row>
    <row r="176" spans="2:11" ht="37.35" customHeight="1" thickBot="1" x14ac:dyDescent="0.4">
      <c r="B176" s="199"/>
      <c r="C176" s="148"/>
      <c r="D176" s="148"/>
      <c r="E176" s="159"/>
      <c r="F176" s="61"/>
      <c r="G176" s="50" t="str">
        <f>IF(F176&lt;&gt;"",4,"")</f>
        <v/>
      </c>
      <c r="H176" s="17"/>
      <c r="I176" s="65" t="s">
        <v>325</v>
      </c>
      <c r="J176" s="160"/>
      <c r="K176" s="146"/>
    </row>
    <row r="177" spans="2:11" ht="22.35" customHeight="1" thickBot="1" x14ac:dyDescent="0.4">
      <c r="B177" s="174"/>
      <c r="C177" s="148" t="s">
        <v>342</v>
      </c>
      <c r="D177" s="148" t="s">
        <v>77</v>
      </c>
      <c r="E177" s="159" t="s">
        <v>304</v>
      </c>
      <c r="F177" s="57"/>
      <c r="G177" s="50" t="str">
        <f>IF(F177&lt;&gt;"",0,"")</f>
        <v/>
      </c>
      <c r="H177" s="50"/>
      <c r="I177" s="63" t="s">
        <v>149</v>
      </c>
      <c r="J177" s="171"/>
      <c r="K177" s="146" t="s">
        <v>78</v>
      </c>
    </row>
    <row r="178" spans="2:11" ht="22.35" customHeight="1" thickBot="1" x14ac:dyDescent="0.4">
      <c r="B178" s="174"/>
      <c r="C178" s="148"/>
      <c r="D178" s="148"/>
      <c r="E178" s="159"/>
      <c r="F178" s="59"/>
      <c r="G178" s="50" t="str">
        <f>IF(F178&lt;&gt;"",1.33,"")</f>
        <v/>
      </c>
      <c r="H178" s="53"/>
      <c r="I178" s="64" t="s">
        <v>150</v>
      </c>
      <c r="J178" s="171"/>
      <c r="K178" s="146"/>
    </row>
    <row r="179" spans="2:11" ht="22.35" customHeight="1" thickBot="1" x14ac:dyDescent="0.4">
      <c r="B179" s="174"/>
      <c r="C179" s="148"/>
      <c r="D179" s="148"/>
      <c r="E179" s="159"/>
      <c r="F179" s="59"/>
      <c r="G179" s="50" t="str">
        <f>IF(F179&lt;&gt;"",1.33,"")</f>
        <v/>
      </c>
      <c r="H179" s="53"/>
      <c r="I179" s="64" t="s">
        <v>337</v>
      </c>
      <c r="J179" s="171"/>
      <c r="K179" s="146"/>
    </row>
    <row r="180" spans="2:11" ht="22.35" customHeight="1" thickBot="1" x14ac:dyDescent="0.4">
      <c r="B180" s="174"/>
      <c r="C180" s="148"/>
      <c r="D180" s="148"/>
      <c r="E180" s="159"/>
      <c r="F180" s="59"/>
      <c r="G180" s="50" t="str">
        <f>IF(F180&lt;&gt;"",2.67,"")</f>
        <v/>
      </c>
      <c r="H180" s="53"/>
      <c r="I180" s="64" t="s">
        <v>151</v>
      </c>
      <c r="J180" s="171"/>
      <c r="K180" s="146"/>
    </row>
    <row r="181" spans="2:11" ht="22.35" customHeight="1" thickBot="1" x14ac:dyDescent="0.4">
      <c r="B181" s="175"/>
      <c r="C181" s="170"/>
      <c r="D181" s="170"/>
      <c r="E181" s="168"/>
      <c r="F181" s="108"/>
      <c r="G181" s="50" t="str">
        <f>IF(F181&lt;&gt;"",4,"")</f>
        <v/>
      </c>
      <c r="H181" s="17"/>
      <c r="I181" s="109" t="s">
        <v>152</v>
      </c>
      <c r="J181" s="172"/>
      <c r="K181" s="169"/>
    </row>
    <row r="182" spans="2:11" ht="22.5" customHeight="1" thickBot="1" x14ac:dyDescent="0.4">
      <c r="B182" s="79"/>
      <c r="C182" s="29"/>
      <c r="D182" s="110"/>
      <c r="E182" s="29"/>
      <c r="F182" s="80"/>
      <c r="G182" s="80"/>
      <c r="H182" s="80"/>
      <c r="I182" s="81"/>
      <c r="J182" s="82"/>
      <c r="K182" s="83"/>
    </row>
    <row r="183" spans="2:11" s="1" customFormat="1" ht="18.399999999999999" thickBot="1" x14ac:dyDescent="0.4">
      <c r="B183" s="127" t="s">
        <v>79</v>
      </c>
      <c r="C183" s="128"/>
      <c r="D183" s="129"/>
      <c r="E183" s="128"/>
      <c r="F183" s="129" t="s">
        <v>181</v>
      </c>
      <c r="G183" s="129"/>
      <c r="H183" s="129"/>
      <c r="I183" s="130"/>
      <c r="J183" s="133" t="s">
        <v>188</v>
      </c>
      <c r="K183" s="131" t="s">
        <v>3</v>
      </c>
    </row>
    <row r="184" spans="2:11" ht="27.95" customHeight="1" thickBot="1" x14ac:dyDescent="0.4">
      <c r="B184" s="155"/>
      <c r="C184" s="148" t="s">
        <v>327</v>
      </c>
      <c r="D184" s="148" t="s">
        <v>80</v>
      </c>
      <c r="E184" s="159" t="s">
        <v>350</v>
      </c>
      <c r="F184" s="57"/>
      <c r="G184" s="57"/>
      <c r="H184" s="57"/>
      <c r="I184" s="63" t="s">
        <v>316</v>
      </c>
      <c r="J184" s="164"/>
      <c r="K184" s="146" t="s">
        <v>209</v>
      </c>
    </row>
    <row r="185" spans="2:11" ht="27.95" customHeight="1" thickBot="1" x14ac:dyDescent="0.4">
      <c r="B185" s="155"/>
      <c r="C185" s="148"/>
      <c r="D185" s="148"/>
      <c r="E185" s="159"/>
      <c r="F185" s="76"/>
      <c r="G185" s="76"/>
      <c r="H185" s="76"/>
      <c r="I185" s="100" t="s">
        <v>240</v>
      </c>
      <c r="J185" s="164"/>
      <c r="K185" s="146"/>
    </row>
    <row r="186" spans="2:11" ht="27.95" customHeight="1" thickBot="1" x14ac:dyDescent="0.4">
      <c r="B186" s="155"/>
      <c r="C186" s="148"/>
      <c r="D186" s="148"/>
      <c r="E186" s="159"/>
      <c r="F186" s="59"/>
      <c r="G186" s="59"/>
      <c r="H186" s="59"/>
      <c r="I186" s="64" t="s">
        <v>241</v>
      </c>
      <c r="J186" s="164"/>
      <c r="K186" s="146"/>
    </row>
    <row r="187" spans="2:11" ht="27.95" customHeight="1" thickBot="1" x14ac:dyDescent="0.4">
      <c r="B187" s="155"/>
      <c r="C187" s="148"/>
      <c r="D187" s="148"/>
      <c r="E187" s="159"/>
      <c r="F187" s="59"/>
      <c r="G187" s="72"/>
      <c r="H187" s="72"/>
      <c r="I187" s="73" t="s">
        <v>242</v>
      </c>
      <c r="J187" s="164"/>
      <c r="K187" s="146"/>
    </row>
    <row r="188" spans="2:11" ht="27.95" customHeight="1" thickBot="1" x14ac:dyDescent="0.4">
      <c r="B188" s="155"/>
      <c r="C188" s="148"/>
      <c r="D188" s="148"/>
      <c r="E188" s="159"/>
      <c r="F188" s="59"/>
      <c r="G188" s="72"/>
      <c r="H188" s="72"/>
      <c r="I188" s="73" t="s">
        <v>243</v>
      </c>
      <c r="J188" s="164"/>
      <c r="K188" s="146"/>
    </row>
    <row r="189" spans="2:11" ht="27.95" customHeight="1" thickBot="1" x14ac:dyDescent="0.4">
      <c r="B189" s="155"/>
      <c r="C189" s="148"/>
      <c r="D189" s="148"/>
      <c r="E189" s="159"/>
      <c r="F189" s="59"/>
      <c r="G189" s="72"/>
      <c r="H189" s="72"/>
      <c r="I189" s="73" t="s">
        <v>244</v>
      </c>
      <c r="J189" s="164"/>
      <c r="K189" s="146"/>
    </row>
    <row r="190" spans="2:11" ht="28.5" customHeight="1" thickBot="1" x14ac:dyDescent="0.4">
      <c r="B190" s="155"/>
      <c r="C190" s="148"/>
      <c r="D190" s="148"/>
      <c r="E190" s="159"/>
      <c r="F190" s="61"/>
      <c r="G190" s="61"/>
      <c r="H190" s="61"/>
      <c r="I190" s="65" t="s">
        <v>245</v>
      </c>
      <c r="J190" s="164"/>
      <c r="K190" s="146"/>
    </row>
    <row r="191" spans="2:11" ht="22.35" customHeight="1" thickBot="1" x14ac:dyDescent="0.4">
      <c r="B191" s="155"/>
      <c r="C191" s="148" t="s">
        <v>338</v>
      </c>
      <c r="D191" s="148" t="s">
        <v>77</v>
      </c>
      <c r="E191" s="159" t="s">
        <v>343</v>
      </c>
      <c r="F191" s="57"/>
      <c r="G191" s="50" t="str">
        <f>IF(F191&lt;&gt;"",0,"")</f>
        <v/>
      </c>
      <c r="H191" s="50"/>
      <c r="I191" s="63" t="s">
        <v>149</v>
      </c>
      <c r="J191" s="173"/>
      <c r="K191" s="146" t="s">
        <v>81</v>
      </c>
    </row>
    <row r="192" spans="2:11" ht="22.35" customHeight="1" thickBot="1" x14ac:dyDescent="0.4">
      <c r="B192" s="155"/>
      <c r="C192" s="148"/>
      <c r="D192" s="148"/>
      <c r="E192" s="159"/>
      <c r="F192" s="59"/>
      <c r="G192" s="50" t="str">
        <f>IF(F192&lt;&gt;"",1.33,"")</f>
        <v/>
      </c>
      <c r="H192" s="53"/>
      <c r="I192" s="64" t="s">
        <v>150</v>
      </c>
      <c r="J192" s="173"/>
      <c r="K192" s="146"/>
    </row>
    <row r="193" spans="2:11" ht="22.35" customHeight="1" thickBot="1" x14ac:dyDescent="0.4">
      <c r="B193" s="155"/>
      <c r="C193" s="148"/>
      <c r="D193" s="148"/>
      <c r="E193" s="159"/>
      <c r="F193" s="59"/>
      <c r="G193" s="50" t="str">
        <f>IF(F193&lt;&gt;"",1.33,"")</f>
        <v/>
      </c>
      <c r="H193" s="53"/>
      <c r="I193" s="64" t="s">
        <v>337</v>
      </c>
      <c r="J193" s="173"/>
      <c r="K193" s="146"/>
    </row>
    <row r="194" spans="2:11" ht="22.35" customHeight="1" thickBot="1" x14ac:dyDescent="0.4">
      <c r="B194" s="155"/>
      <c r="C194" s="148"/>
      <c r="D194" s="148"/>
      <c r="E194" s="159"/>
      <c r="F194" s="59"/>
      <c r="G194" s="50" t="str">
        <f>IF(F194&lt;&gt;"",2.67,"")</f>
        <v/>
      </c>
      <c r="H194" s="53"/>
      <c r="I194" s="64" t="s">
        <v>151</v>
      </c>
      <c r="J194" s="173"/>
      <c r="K194" s="146"/>
    </row>
    <row r="195" spans="2:11" ht="22.35" customHeight="1" thickBot="1" x14ac:dyDescent="0.4">
      <c r="B195" s="155"/>
      <c r="C195" s="148"/>
      <c r="D195" s="148"/>
      <c r="E195" s="159"/>
      <c r="F195" s="61"/>
      <c r="G195" s="50" t="str">
        <f>IF(F195&lt;&gt;"",4,"")</f>
        <v/>
      </c>
      <c r="H195" s="17"/>
      <c r="I195" s="65" t="s">
        <v>152</v>
      </c>
      <c r="J195" s="173"/>
      <c r="K195" s="146"/>
    </row>
    <row r="196" spans="2:11" ht="33" customHeight="1" thickBot="1" x14ac:dyDescent="0.4">
      <c r="B196" s="155"/>
      <c r="C196" s="148" t="s">
        <v>82</v>
      </c>
      <c r="D196" s="148" t="s">
        <v>363</v>
      </c>
      <c r="E196" s="159" t="s">
        <v>210</v>
      </c>
      <c r="F196" s="66"/>
      <c r="G196" s="50" t="str">
        <f>IF(F196&lt;&gt;"",0,"")</f>
        <v/>
      </c>
      <c r="H196" s="50"/>
      <c r="I196" s="63" t="s">
        <v>178</v>
      </c>
      <c r="J196" s="166"/>
      <c r="K196" s="146" t="s">
        <v>83</v>
      </c>
    </row>
    <row r="197" spans="2:11" ht="33" customHeight="1" thickBot="1" x14ac:dyDescent="0.4">
      <c r="B197" s="155"/>
      <c r="C197" s="148"/>
      <c r="D197" s="148"/>
      <c r="E197" s="159"/>
      <c r="F197" s="68"/>
      <c r="G197" s="50" t="str">
        <f>IF(F197&lt;&gt;"",2,"")</f>
        <v/>
      </c>
      <c r="H197" s="53"/>
      <c r="I197" s="64" t="s">
        <v>176</v>
      </c>
      <c r="J197" s="166"/>
      <c r="K197" s="146"/>
    </row>
    <row r="198" spans="2:11" ht="33" customHeight="1" thickBot="1" x14ac:dyDescent="0.4">
      <c r="B198" s="155"/>
      <c r="C198" s="148"/>
      <c r="D198" s="148"/>
      <c r="E198" s="159"/>
      <c r="F198" s="68"/>
      <c r="G198" s="50" t="str">
        <f>IF(F198&lt;&gt;"",2,"")</f>
        <v/>
      </c>
      <c r="H198" s="53"/>
      <c r="I198" s="64" t="s">
        <v>177</v>
      </c>
      <c r="J198" s="166"/>
      <c r="K198" s="146"/>
    </row>
    <row r="199" spans="2:11" ht="33" customHeight="1" thickBot="1" x14ac:dyDescent="0.4">
      <c r="B199" s="155"/>
      <c r="C199" s="148"/>
      <c r="D199" s="148"/>
      <c r="E199" s="159"/>
      <c r="F199" s="70"/>
      <c r="G199" s="50" t="str">
        <f>IF(F199&lt;&gt;"",4,"")</f>
        <v/>
      </c>
      <c r="H199" s="17"/>
      <c r="I199" s="65" t="s">
        <v>153</v>
      </c>
      <c r="J199" s="166"/>
      <c r="K199" s="146"/>
    </row>
    <row r="200" spans="2:11" ht="55.9" customHeight="1" thickBot="1" x14ac:dyDescent="0.4">
      <c r="B200" s="147"/>
      <c r="C200" s="167" t="s">
        <v>84</v>
      </c>
      <c r="D200" s="148" t="s">
        <v>85</v>
      </c>
      <c r="E200" s="143" t="s">
        <v>211</v>
      </c>
      <c r="F200" s="66"/>
      <c r="G200" s="50" t="str">
        <f>IF(F200&lt;&gt;"",0,"")</f>
        <v/>
      </c>
      <c r="H200" s="50"/>
      <c r="I200" s="67" t="s">
        <v>305</v>
      </c>
      <c r="J200" s="145"/>
      <c r="K200" s="146" t="s">
        <v>86</v>
      </c>
    </row>
    <row r="201" spans="2:11" ht="55.9" customHeight="1" thickBot="1" x14ac:dyDescent="0.4">
      <c r="B201" s="147"/>
      <c r="C201" s="167"/>
      <c r="D201" s="148"/>
      <c r="E201" s="144"/>
      <c r="F201" s="70"/>
      <c r="G201" s="50" t="str">
        <f>IF(F201&lt;&gt;"",4,"")</f>
        <v/>
      </c>
      <c r="H201" s="17"/>
      <c r="I201" s="71" t="s">
        <v>111</v>
      </c>
      <c r="J201" s="145"/>
      <c r="K201" s="146"/>
    </row>
    <row r="202" spans="2:11" ht="39.950000000000003" customHeight="1" thickBot="1" x14ac:dyDescent="0.4">
      <c r="B202" s="147"/>
      <c r="C202" s="148" t="s">
        <v>87</v>
      </c>
      <c r="D202" s="148" t="s">
        <v>88</v>
      </c>
      <c r="E202" s="159" t="s">
        <v>358</v>
      </c>
      <c r="F202" s="66"/>
      <c r="G202" s="50" t="str">
        <f>IF(F202&lt;&gt;"",0,"")</f>
        <v/>
      </c>
      <c r="H202" s="50"/>
      <c r="I202" s="67" t="s">
        <v>194</v>
      </c>
      <c r="J202" s="145"/>
      <c r="K202" s="146" t="s">
        <v>193</v>
      </c>
    </row>
    <row r="203" spans="2:11" ht="39.950000000000003" customHeight="1" thickBot="1" x14ac:dyDescent="0.4">
      <c r="B203" s="147"/>
      <c r="C203" s="148"/>
      <c r="D203" s="148"/>
      <c r="E203" s="159"/>
      <c r="F203" s="68"/>
      <c r="G203" s="50" t="str">
        <f>IF(F203&lt;&gt;"",0,"")</f>
        <v/>
      </c>
      <c r="H203" s="53"/>
      <c r="I203" s="69" t="s">
        <v>195</v>
      </c>
      <c r="J203" s="145"/>
      <c r="K203" s="146"/>
    </row>
    <row r="204" spans="2:11" ht="35.450000000000003" customHeight="1" thickBot="1" x14ac:dyDescent="0.4">
      <c r="B204" s="147"/>
      <c r="C204" s="148"/>
      <c r="D204" s="148"/>
      <c r="E204" s="159"/>
      <c r="F204" s="70"/>
      <c r="G204" s="50" t="str">
        <f>IF(F204&lt;&gt;"",4,"")</f>
        <v/>
      </c>
      <c r="H204" s="17"/>
      <c r="I204" s="71" t="s">
        <v>111</v>
      </c>
      <c r="J204" s="145"/>
      <c r="K204" s="146"/>
    </row>
    <row r="205" spans="2:11" ht="37.35" customHeight="1" thickBot="1" x14ac:dyDescent="0.4">
      <c r="B205" s="147"/>
      <c r="C205" s="148" t="s">
        <v>246</v>
      </c>
      <c r="D205" s="148" t="s">
        <v>89</v>
      </c>
      <c r="E205" s="159" t="s">
        <v>212</v>
      </c>
      <c r="F205" s="57"/>
      <c r="G205" s="50" t="str">
        <f>IF(F205&lt;&gt;"",0,"")</f>
        <v/>
      </c>
      <c r="H205" s="50"/>
      <c r="I205" s="63" t="s">
        <v>154</v>
      </c>
      <c r="J205" s="160"/>
      <c r="K205" s="146" t="s">
        <v>213</v>
      </c>
    </row>
    <row r="206" spans="2:11" ht="37.35" customHeight="1" thickBot="1" x14ac:dyDescent="0.4">
      <c r="B206" s="147"/>
      <c r="C206" s="148"/>
      <c r="D206" s="148"/>
      <c r="E206" s="159"/>
      <c r="F206" s="59"/>
      <c r="G206" s="50" t="str">
        <f>IF(F206&lt;&gt;"",2,"")</f>
        <v/>
      </c>
      <c r="H206" s="53"/>
      <c r="I206" s="64" t="s">
        <v>155</v>
      </c>
      <c r="J206" s="160"/>
      <c r="K206" s="146"/>
    </row>
    <row r="207" spans="2:11" ht="37.35" customHeight="1" thickBot="1" x14ac:dyDescent="0.4">
      <c r="B207" s="147"/>
      <c r="C207" s="148"/>
      <c r="D207" s="148"/>
      <c r="E207" s="159"/>
      <c r="F207" s="61"/>
      <c r="G207" s="50" t="str">
        <f>IF(F207&lt;&gt;"",4,"")</f>
        <v/>
      </c>
      <c r="H207" s="17"/>
      <c r="I207" s="65" t="s">
        <v>156</v>
      </c>
      <c r="J207" s="160"/>
      <c r="K207" s="146"/>
    </row>
    <row r="208" spans="2:11" ht="33" customHeight="1" thickBot="1" x14ac:dyDescent="0.4">
      <c r="B208" s="155"/>
      <c r="C208" s="148" t="s">
        <v>90</v>
      </c>
      <c r="D208" s="148" t="s">
        <v>91</v>
      </c>
      <c r="E208" s="159" t="s">
        <v>92</v>
      </c>
      <c r="F208" s="66"/>
      <c r="G208" s="50" t="str">
        <f>IF(F208&lt;&gt;"",0,"")</f>
        <v/>
      </c>
      <c r="H208" s="50"/>
      <c r="I208" s="111" t="s">
        <v>157</v>
      </c>
      <c r="J208" s="164"/>
      <c r="K208" s="165" t="s">
        <v>93</v>
      </c>
    </row>
    <row r="209" spans="2:11" ht="33" customHeight="1" thickBot="1" x14ac:dyDescent="0.4">
      <c r="B209" s="155"/>
      <c r="C209" s="148"/>
      <c r="D209" s="148"/>
      <c r="E209" s="159"/>
      <c r="F209" s="68"/>
      <c r="G209" s="50" t="str">
        <f>IF(F209&lt;&gt;"",1,"")</f>
        <v/>
      </c>
      <c r="H209" s="53"/>
      <c r="I209" s="112" t="s">
        <v>158</v>
      </c>
      <c r="J209" s="164"/>
      <c r="K209" s="165"/>
    </row>
    <row r="210" spans="2:11" ht="33" customHeight="1" thickBot="1" x14ac:dyDescent="0.4">
      <c r="B210" s="155"/>
      <c r="C210" s="148"/>
      <c r="D210" s="148"/>
      <c r="E210" s="159"/>
      <c r="F210" s="68"/>
      <c r="G210" s="50" t="str">
        <f>IF(F210&lt;&gt;"",2,"")</f>
        <v/>
      </c>
      <c r="H210" s="53"/>
      <c r="I210" s="112" t="s">
        <v>162</v>
      </c>
      <c r="J210" s="164"/>
      <c r="K210" s="165"/>
    </row>
    <row r="211" spans="2:11" ht="33" customHeight="1" thickBot="1" x14ac:dyDescent="0.4">
      <c r="B211" s="155"/>
      <c r="C211" s="148"/>
      <c r="D211" s="148"/>
      <c r="E211" s="159"/>
      <c r="F211" s="113"/>
      <c r="G211" s="50" t="str">
        <f>IF(F211&lt;&gt;"",3,"")</f>
        <v/>
      </c>
      <c r="H211" s="53"/>
      <c r="I211" s="112" t="s">
        <v>214</v>
      </c>
      <c r="J211" s="164"/>
      <c r="K211" s="165"/>
    </row>
    <row r="212" spans="2:11" ht="33" customHeight="1" thickBot="1" x14ac:dyDescent="0.4">
      <c r="B212" s="155"/>
      <c r="C212" s="148"/>
      <c r="D212" s="148"/>
      <c r="E212" s="159"/>
      <c r="F212" s="114"/>
      <c r="G212" s="50" t="str">
        <f>IF(F212&lt;&gt;"",4,"")</f>
        <v/>
      </c>
      <c r="H212" s="17"/>
      <c r="I212" s="115" t="s">
        <v>159</v>
      </c>
      <c r="J212" s="164"/>
      <c r="K212" s="165"/>
    </row>
    <row r="213" spans="2:11" x14ac:dyDescent="0.35">
      <c r="I213" s="116"/>
    </row>
    <row r="214" spans="2:11" hidden="1" x14ac:dyDescent="0.35">
      <c r="I214" s="116"/>
    </row>
    <row r="215" spans="2:11" x14ac:dyDescent="0.35"/>
    <row r="216" spans="2:11" x14ac:dyDescent="0.35"/>
    <row r="217" spans="2:11" x14ac:dyDescent="0.35"/>
    <row r="218" spans="2:11" x14ac:dyDescent="0.35"/>
    <row r="219" spans="2:11" x14ac:dyDescent="0.35"/>
    <row r="220" spans="2:11" x14ac:dyDescent="0.35"/>
    <row r="221" spans="2:11" x14ac:dyDescent="0.35"/>
    <row r="222" spans="2:11" x14ac:dyDescent="0.35"/>
    <row r="223" spans="2:11" x14ac:dyDescent="0.35"/>
    <row r="224" spans="2:11"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sheetData>
  <customSheetViews>
    <customSheetView guid="{9D685077-4C66-4B54-A3A9-437BD4B8B057}" topLeftCell="A7">
      <selection activeCell="F11" sqref="F11:G11"/>
      <rowBreaks count="1" manualBreakCount="1">
        <brk id="19" min="1" max="8" man="1"/>
      </rowBreaks>
      <pageMargins left="0.25" right="0.25" top="0.75" bottom="0.75" header="0.3" footer="0.3"/>
      <pageSetup paperSize="9" scale="60" orientation="landscape" r:id="rId1"/>
    </customSheetView>
    <customSheetView guid="{34837455-485E-4160-9F39-FEEF768E7DA9}" printArea="1">
      <selection activeCell="G1" sqref="G1:G1048576"/>
      <rowBreaks count="1" manualBreakCount="1">
        <brk id="30" min="1" max="8" man="1"/>
      </rowBreaks>
      <pageMargins left="0.25" right="0.25" top="0.75" bottom="0.75" header="0.3" footer="0.3"/>
      <pageSetup paperSize="9" scale="60" orientation="landscape" r:id="rId2"/>
    </customSheetView>
  </customSheetViews>
  <mergeCells count="290">
    <mergeCell ref="F26:G26"/>
    <mergeCell ref="F21:G21"/>
    <mergeCell ref="F22:G22"/>
    <mergeCell ref="F23:G23"/>
    <mergeCell ref="F24:G24"/>
    <mergeCell ref="F29:G29"/>
    <mergeCell ref="F25:G25"/>
    <mergeCell ref="B12:I18"/>
    <mergeCell ref="E27:G28"/>
    <mergeCell ref="F6:I6"/>
    <mergeCell ref="B83:B84"/>
    <mergeCell ref="C83:C84"/>
    <mergeCell ref="D83:D84"/>
    <mergeCell ref="E83:E84"/>
    <mergeCell ref="J83:J84"/>
    <mergeCell ref="K83:K84"/>
    <mergeCell ref="B10:K10"/>
    <mergeCell ref="B55:B59"/>
    <mergeCell ref="B36:B38"/>
    <mergeCell ref="B33:B35"/>
    <mergeCell ref="K45:K48"/>
    <mergeCell ref="D45:D48"/>
    <mergeCell ref="C45:C48"/>
    <mergeCell ref="C55:C59"/>
    <mergeCell ref="D55:D59"/>
    <mergeCell ref="E55:E59"/>
    <mergeCell ref="K60:K62"/>
    <mergeCell ref="E42:E44"/>
    <mergeCell ref="E45:E48"/>
    <mergeCell ref="K33:K35"/>
    <mergeCell ref="C36:C38"/>
    <mergeCell ref="D36:D38"/>
    <mergeCell ref="E36:E38"/>
    <mergeCell ref="J36:J38"/>
    <mergeCell ref="K36:K38"/>
    <mergeCell ref="J45:J48"/>
    <mergeCell ref="C33:C35"/>
    <mergeCell ref="D33:D35"/>
    <mergeCell ref="E33:E35"/>
    <mergeCell ref="J33:J35"/>
    <mergeCell ref="I76:J76"/>
    <mergeCell ref="I81:J81"/>
    <mergeCell ref="C60:C62"/>
    <mergeCell ref="D60:D62"/>
    <mergeCell ref="E60:E62"/>
    <mergeCell ref="J60:J62"/>
    <mergeCell ref="J55:J59"/>
    <mergeCell ref="K55:K59"/>
    <mergeCell ref="I79:J79"/>
    <mergeCell ref="I80:J80"/>
    <mergeCell ref="K66:K71"/>
    <mergeCell ref="C66:C71"/>
    <mergeCell ref="D66:D71"/>
    <mergeCell ref="E66:E71"/>
    <mergeCell ref="J66:J71"/>
    <mergeCell ref="E104:E107"/>
    <mergeCell ref="J104:J107"/>
    <mergeCell ref="K104:K107"/>
    <mergeCell ref="D104:D107"/>
    <mergeCell ref="C72:C74"/>
    <mergeCell ref="D72:D74"/>
    <mergeCell ref="E72:E74"/>
    <mergeCell ref="J72:J74"/>
    <mergeCell ref="K72:K74"/>
    <mergeCell ref="I77:J77"/>
    <mergeCell ref="K92:K94"/>
    <mergeCell ref="E89:E91"/>
    <mergeCell ref="K102:K103"/>
    <mergeCell ref="C99:C101"/>
    <mergeCell ref="D99:D101"/>
    <mergeCell ref="C104:C107"/>
    <mergeCell ref="I78:J78"/>
    <mergeCell ref="E85:E88"/>
    <mergeCell ref="J85:J88"/>
    <mergeCell ref="K85:K88"/>
    <mergeCell ref="C95:C98"/>
    <mergeCell ref="D95:D98"/>
    <mergeCell ref="E95:E98"/>
    <mergeCell ref="J95:J98"/>
    <mergeCell ref="B60:B62"/>
    <mergeCell ref="B72:B74"/>
    <mergeCell ref="B85:B88"/>
    <mergeCell ref="B104:B107"/>
    <mergeCell ref="B110:B113"/>
    <mergeCell ref="B117:B119"/>
    <mergeCell ref="B125:B128"/>
    <mergeCell ref="B147:B150"/>
    <mergeCell ref="B142:B146"/>
    <mergeCell ref="B138:B141"/>
    <mergeCell ref="B114:B116"/>
    <mergeCell ref="B99:B101"/>
    <mergeCell ref="B95:B98"/>
    <mergeCell ref="C85:C88"/>
    <mergeCell ref="D85:D88"/>
    <mergeCell ref="E99:E101"/>
    <mergeCell ref="J99:J101"/>
    <mergeCell ref="K99:K101"/>
    <mergeCell ref="E102:E103"/>
    <mergeCell ref="D102:D103"/>
    <mergeCell ref="C102:C103"/>
    <mergeCell ref="B102:B103"/>
    <mergeCell ref="J102:J103"/>
    <mergeCell ref="K95:K98"/>
    <mergeCell ref="J89:J91"/>
    <mergeCell ref="K89:K91"/>
    <mergeCell ref="B89:B91"/>
    <mergeCell ref="C89:C91"/>
    <mergeCell ref="D89:D91"/>
    <mergeCell ref="B92:B94"/>
    <mergeCell ref="C92:C94"/>
    <mergeCell ref="D92:D94"/>
    <mergeCell ref="E92:E94"/>
    <mergeCell ref="J92:J94"/>
    <mergeCell ref="K114:K116"/>
    <mergeCell ref="C110:C113"/>
    <mergeCell ref="D110:D113"/>
    <mergeCell ref="E110:E113"/>
    <mergeCell ref="J110:J113"/>
    <mergeCell ref="K110:K113"/>
    <mergeCell ref="C147:C150"/>
    <mergeCell ref="D147:D150"/>
    <mergeCell ref="E147:E150"/>
    <mergeCell ref="J147:J150"/>
    <mergeCell ref="K147:K150"/>
    <mergeCell ref="C134:C137"/>
    <mergeCell ref="D134:D137"/>
    <mergeCell ref="E134:E137"/>
    <mergeCell ref="J134:J137"/>
    <mergeCell ref="K134:K137"/>
    <mergeCell ref="K125:K128"/>
    <mergeCell ref="K117:K119"/>
    <mergeCell ref="K138:K141"/>
    <mergeCell ref="C142:C146"/>
    <mergeCell ref="D142:D146"/>
    <mergeCell ref="E142:E146"/>
    <mergeCell ref="J142:J146"/>
    <mergeCell ref="K142:K146"/>
    <mergeCell ref="C138:C141"/>
    <mergeCell ref="D138:D141"/>
    <mergeCell ref="E138:E141"/>
    <mergeCell ref="J138:J141"/>
    <mergeCell ref="K151:K153"/>
    <mergeCell ref="B154:B156"/>
    <mergeCell ref="C154:C156"/>
    <mergeCell ref="D154:D156"/>
    <mergeCell ref="E154:E156"/>
    <mergeCell ref="J154:J156"/>
    <mergeCell ref="K154:K156"/>
    <mergeCell ref="B151:B153"/>
    <mergeCell ref="C151:C153"/>
    <mergeCell ref="D151:D153"/>
    <mergeCell ref="E151:E153"/>
    <mergeCell ref="J151:J153"/>
    <mergeCell ref="K157:K159"/>
    <mergeCell ref="B160:B162"/>
    <mergeCell ref="C160:C162"/>
    <mergeCell ref="D160:D162"/>
    <mergeCell ref="E160:E162"/>
    <mergeCell ref="J160:J162"/>
    <mergeCell ref="K160:K162"/>
    <mergeCell ref="B157:B159"/>
    <mergeCell ref="C157:C159"/>
    <mergeCell ref="D157:D159"/>
    <mergeCell ref="E157:E159"/>
    <mergeCell ref="J157:J159"/>
    <mergeCell ref="C170:C172"/>
    <mergeCell ref="D170:D172"/>
    <mergeCell ref="E170:E172"/>
    <mergeCell ref="J170:J172"/>
    <mergeCell ref="K163:K165"/>
    <mergeCell ref="B168:B169"/>
    <mergeCell ref="C168:C169"/>
    <mergeCell ref="D168:D169"/>
    <mergeCell ref="E168:E169"/>
    <mergeCell ref="J168:J169"/>
    <mergeCell ref="K168:K169"/>
    <mergeCell ref="B163:B165"/>
    <mergeCell ref="C163:C165"/>
    <mergeCell ref="D163:D165"/>
    <mergeCell ref="E163:E165"/>
    <mergeCell ref="J163:J165"/>
    <mergeCell ref="B170:B172"/>
    <mergeCell ref="K205:K207"/>
    <mergeCell ref="B63:B65"/>
    <mergeCell ref="C63:C65"/>
    <mergeCell ref="D63:D65"/>
    <mergeCell ref="E63:E65"/>
    <mergeCell ref="J63:J65"/>
    <mergeCell ref="K63:K65"/>
    <mergeCell ref="J120:J124"/>
    <mergeCell ref="K120:K124"/>
    <mergeCell ref="B129:B133"/>
    <mergeCell ref="C129:C133"/>
    <mergeCell ref="D129:D133"/>
    <mergeCell ref="E129:E133"/>
    <mergeCell ref="J129:J133"/>
    <mergeCell ref="K129:K133"/>
    <mergeCell ref="B134:B137"/>
    <mergeCell ref="B205:B207"/>
    <mergeCell ref="C205:C207"/>
    <mergeCell ref="D205:D207"/>
    <mergeCell ref="E205:E207"/>
    <mergeCell ref="J205:J207"/>
    <mergeCell ref="K170:K172"/>
    <mergeCell ref="B173:B176"/>
    <mergeCell ref="C173:C176"/>
    <mergeCell ref="A114:A116"/>
    <mergeCell ref="B120:B124"/>
    <mergeCell ref="C120:C124"/>
    <mergeCell ref="D120:D124"/>
    <mergeCell ref="E120:E124"/>
    <mergeCell ref="C125:C128"/>
    <mergeCell ref="D125:D128"/>
    <mergeCell ref="E125:E128"/>
    <mergeCell ref="J125:J128"/>
    <mergeCell ref="E117:E119"/>
    <mergeCell ref="J117:J119"/>
    <mergeCell ref="C117:C119"/>
    <mergeCell ref="D117:D119"/>
    <mergeCell ref="C114:C116"/>
    <mergeCell ref="D114:D116"/>
    <mergeCell ref="E114:E116"/>
    <mergeCell ref="J114:J116"/>
    <mergeCell ref="B196:B199"/>
    <mergeCell ref="C196:C199"/>
    <mergeCell ref="D196:D199"/>
    <mergeCell ref="E196:E199"/>
    <mergeCell ref="K177:K181"/>
    <mergeCell ref="C177:C181"/>
    <mergeCell ref="D177:D181"/>
    <mergeCell ref="J177:J181"/>
    <mergeCell ref="J184:J190"/>
    <mergeCell ref="K184:K190"/>
    <mergeCell ref="C184:C190"/>
    <mergeCell ref="D184:D190"/>
    <mergeCell ref="K191:K195"/>
    <mergeCell ref="D191:D195"/>
    <mergeCell ref="C191:C195"/>
    <mergeCell ref="J191:J195"/>
    <mergeCell ref="B191:B195"/>
    <mergeCell ref="B177:B181"/>
    <mergeCell ref="B184:B190"/>
    <mergeCell ref="K173:K176"/>
    <mergeCell ref="F4:I4"/>
    <mergeCell ref="F5:I5"/>
    <mergeCell ref="F7:I7"/>
    <mergeCell ref="K202:K204"/>
    <mergeCell ref="B208:B212"/>
    <mergeCell ref="C208:C212"/>
    <mergeCell ref="D208:D212"/>
    <mergeCell ref="E208:E212"/>
    <mergeCell ref="J208:J212"/>
    <mergeCell ref="K208:K212"/>
    <mergeCell ref="B202:B204"/>
    <mergeCell ref="C202:C204"/>
    <mergeCell ref="D202:D204"/>
    <mergeCell ref="E202:E204"/>
    <mergeCell ref="J202:J204"/>
    <mergeCell ref="J196:J199"/>
    <mergeCell ref="K196:K199"/>
    <mergeCell ref="B200:B201"/>
    <mergeCell ref="C200:C201"/>
    <mergeCell ref="D200:D201"/>
    <mergeCell ref="E177:E181"/>
    <mergeCell ref="E184:E190"/>
    <mergeCell ref="E191:E195"/>
    <mergeCell ref="E200:E201"/>
    <mergeCell ref="J200:J201"/>
    <mergeCell ref="K200:K201"/>
    <mergeCell ref="B39:B41"/>
    <mergeCell ref="C39:C41"/>
    <mergeCell ref="D39:D41"/>
    <mergeCell ref="E39:E41"/>
    <mergeCell ref="J39:J41"/>
    <mergeCell ref="K39:K41"/>
    <mergeCell ref="B49:B54"/>
    <mergeCell ref="C49:C54"/>
    <mergeCell ref="D49:D54"/>
    <mergeCell ref="E49:E54"/>
    <mergeCell ref="J49:J54"/>
    <mergeCell ref="K49:K54"/>
    <mergeCell ref="B45:B48"/>
    <mergeCell ref="B42:B44"/>
    <mergeCell ref="K42:K44"/>
    <mergeCell ref="C42:C44"/>
    <mergeCell ref="D42:D44"/>
    <mergeCell ref="J42:J44"/>
    <mergeCell ref="D173:D176"/>
    <mergeCell ref="E173:E176"/>
    <mergeCell ref="J173:J176"/>
  </mergeCells>
  <pageMargins left="0.25" right="0.25" top="0.75" bottom="0.75" header="0.3" footer="0.3"/>
  <pageSetup paperSize="9" scale="53" fitToHeight="0" orientation="landscape" r:id="rId3"/>
  <rowBreaks count="6" manualBreakCount="6">
    <brk id="54" min="1" max="8" man="1"/>
    <brk id="78" min="1" max="8" man="1"/>
    <brk id="137" min="1" max="8" man="1"/>
    <brk id="156" min="1" max="8" man="1"/>
    <brk id="172" min="1" max="8" man="1"/>
    <brk id="201" min="1" max="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seOwner xmlns="http://schemas.microsoft.com/sharepoint/v3">
      <UserInfo>
        <DisplayName/>
        <AccountId xsi:nil="true"/>
        <AccountType/>
      </UserInfo>
    </CaseOwner>
    <TrackID xmlns="http://schemas.microsoft.com/sharepoint/v3" xsi:nil="true"/>
    <Classification xmlns="http://schemas.microsoft.com/sharepoint/v3" xsi:nil="true"/>
    <WasSigned xmlns="http://schemas.microsoft.com/sharepoint/v3">false</WasSigned>
    <WasEncrypted xmlns="http://schemas.microsoft.com/sharepoint/v3">false</WasEncrypted>
    <LocalAttachment xmlns="http://schemas.microsoft.com/sharepoint/v3">false</LocalAttachment>
    <CCMTemplateID xmlns="http://schemas.microsoft.com/sharepoint/v3">0</CCMTemplateID>
    <CaseRecordNumber xmlns="http://schemas.microsoft.com/sharepoint/v3">0</CaseRecordNumber>
    <CaseID xmlns="http://schemas.microsoft.com/sharepoint/v3">EMN-2019-00960</CaseID>
    <RegistrationDate xmlns="http://schemas.microsoft.com/sharepoint/v3" xsi:nil="true"/>
    <Related xmlns="http://schemas.microsoft.com/sharepoint/v3">false</Related>
    <CCMSystemID xmlns="http://schemas.microsoft.com/sharepoint/v3">70b75415-b03e-435b-a96a-f2c99eab6ff9</CCMSystemID>
    <CCMVisualId xmlns="http://schemas.microsoft.com/sharepoint/v3">EMN-2019-00960</CCMVisualId>
    <Finalized xmlns="http://schemas.microsoft.com/sharepoint/v3">false</Finalized>
    <DocID xmlns="http://schemas.microsoft.com/sharepoint/v3">1335761</DocID>
    <MailHasAttachments xmlns="http://schemas.microsoft.com/sharepoint/v3">false</MailHasAttachments>
    <TaxCatchAll xmlns="a7260297-86ce-4b25-bc5b-48c3d3e5cbbd"/>
    <CCMMeetingCaseId xmlns="9E64BC17-6E2C-4169-A966-008CBAB5B70C" xsi:nil="true"/>
    <CCMAgendaStatus xmlns="9E64BC17-6E2C-4169-A966-008CBAB5B70C" xsi:nil="true"/>
    <CCMAgendaDocumentStatus xmlns="9E64BC17-6E2C-4169-A966-008CBAB5B70C" xsi:nil="true"/>
    <CCMAgendaItemId xmlns="9E64BC17-6E2C-4169-A966-008CBAB5B70C" xsi:nil="true"/>
    <CCMMeetingCaseInstanceId xmlns="9E64BC17-6E2C-4169-A966-008CBAB5B70C" xsi:nil="true"/>
    <CCMMeetingCaseLink xmlns="9E64BC17-6E2C-4169-A966-008CBAB5B70C">
      <Url xsi:nil="true"/>
      <Description xsi:nil="true"/>
    </CCMMeetingCaseLink>
    <Bem_x00e6_rkning xmlns="9E64BC17-6E2C-4169-A966-008CBAB5B70C" xsi:nil="true"/>
    <CCMMultipleTransferTransactionID xmlns="9e64bc17-6e2c-4169-a966-008cbab5b70c">acf30d43-3c58-4fe8-b9de-460b6df10968</CCMMultipleTransferTransactionID>
    <CCMMetadataExtractionStatus xmlns="http://schemas.microsoft.com/sharepoint/v3">CCMPageCount:InProgress;CCMCommentCount:InProgress</CCMMetadataExtractionStatus>
  </documentManagement>
</p:properties>
</file>

<file path=customXml/item2.xml><?xml version="1.0" encoding="utf-8"?>
<smart xmlns:xsi="http://www.w3.org/2001/XMLSchema-instance" xmlns:xsd="http://www.w3.org/2001/XMLSchema">
  <workbookSettings>
    <rules>
      <disabled/>
    </rules>
    <watches>
      <watches/>
    </watches>
  </workbookSettings>
</smart>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22A8E75C355ECA449F407F0BB9642F93" ma:contentTypeVersion="3" ma:contentTypeDescription="GetOrganized dokument" ma:contentTypeScope="" ma:versionID="140969efc55cbc05b0e2b721c34a2ef1">
  <xsd:schema xmlns:xsd="http://www.w3.org/2001/XMLSchema" xmlns:xs="http://www.w3.org/2001/XMLSchema" xmlns:p="http://schemas.microsoft.com/office/2006/metadata/properties" xmlns:ns1="http://schemas.microsoft.com/sharepoint/v3" xmlns:ns2="a7260297-86ce-4b25-bc5b-48c3d3e5cbbd" xmlns:ns3="9E64BC17-6E2C-4169-A966-008CBAB5B70C" xmlns:ns4="b4792642-a41f-46d0-8afa-a143d6d36d4f" xmlns:ns5="9e64bc17-6e2c-4169-a966-008cbab5b70c" targetNamespace="http://schemas.microsoft.com/office/2006/metadata/properties" ma:root="true" ma:fieldsID="886b6c0703da12bbf5209a3df7d4f47a" ns1:_="" ns2:_="" ns3:_="" ns4:_="" ns5:_="">
    <xsd:import namespace="http://schemas.microsoft.com/sharepoint/v3"/>
    <xsd:import namespace="a7260297-86ce-4b25-bc5b-48c3d3e5cbbd"/>
    <xsd:import namespace="9E64BC17-6E2C-4169-A966-008CBAB5B70C"/>
    <xsd:import namespace="b4792642-a41f-46d0-8afa-a143d6d36d4f"/>
    <xsd:import namespace="9e64bc17-6e2c-4169-a966-008cbab5b70c"/>
    <xsd:element name="properties">
      <xsd:complexType>
        <xsd:sequence>
          <xsd:element name="documentManagement">
            <xsd:complexType>
              <xsd:all>
                <xsd:element ref="ns1:Classification" minOccurs="0"/>
                <xsd:element ref="ns1:CaseOwner" minOccurs="0"/>
                <xsd:element ref="ns1:TrackI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2:TaxCatchAll" minOccurs="0"/>
                <xsd:element ref="ns3:CCMAgendaDocumentStatus" minOccurs="0"/>
                <xsd:element ref="ns3:CCMAgendaStatus" minOccurs="0"/>
                <xsd:element ref="ns3:CCMMeetingCaseId" minOccurs="0"/>
                <xsd:element ref="ns3:CCMMeetingCaseInstanceId" minOccurs="0"/>
                <xsd:element ref="ns3:CCMAgendaItemId" minOccurs="0"/>
                <xsd:element ref="ns3:CCMMeetingCaseLink" minOccurs="0"/>
                <xsd:element ref="ns3:AgendaStatusIcon" minOccurs="0"/>
                <xsd:element ref="ns1:CCMVisualId" minOccurs="0"/>
                <xsd:element ref="ns1:CCMOriginalDocID" minOccurs="0"/>
                <xsd:element ref="ns3:Bem_x00e6_rkning" minOccurs="0"/>
                <xsd:element ref="ns4:SharedWithUsers" minOccurs="0"/>
                <xsd:element ref="ns5:CCMMultipleTransferTransactionID" minOccurs="0"/>
                <xsd:element ref="ns1:CCMMetadataExtractionStatus" minOccurs="0"/>
                <xsd:element ref="ns1:CCMPageCount" minOccurs="0"/>
                <xsd:element ref="ns1:CCMCommentCount" minOccurs="0"/>
                <xsd:element ref="ns1:CCMPreviewAnnotationsTasks" minOccurs="0"/>
                <xsd:element ref="ns1:CCMCognitiv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lassification" ma:index="2" nillable="true" ma:displayName="Klassifikation" ma:hidden="true" ma:internalName="Classification">
      <xsd:simpleType>
        <xsd:restriction base="dms:Choice">
          <xsd:enumeration value="Offentlig"/>
          <xsd:enumeration value="Intern"/>
          <xsd:enumeration value="Fortrolig"/>
        </xsd:restriction>
      </xsd:simpleType>
    </xsd:element>
    <xsd:element name="CaseOwner" ma:index="3" nillable="true" ma:displayName="Ansvarlig" ma:list="UserInfo" ma:SharePointGroup="0" ma:internalName="Cas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rackID" ma:index="4" nillable="true" ma:displayName="TrackID" ma:description="" ma:internalName="TrackID">
      <xsd:simpleType>
        <xsd:restriction base="dms:Note">
          <xsd:maxLength value="255"/>
        </xsd:restriction>
      </xsd:simpleType>
    </xsd:element>
    <xsd:element name="CaseID" ma:index="11" nillable="true" ma:displayName="Sags ID" ma:default="Tildeler" ma:internalName="CaseID" ma:readOnly="true">
      <xsd:simpleType>
        <xsd:restriction base="dms:Text"/>
      </xsd:simpleType>
    </xsd:element>
    <xsd:element name="DocID" ma:index="12" nillable="true" ma:displayName="Dok ID" ma:default="Tildeler" ma:internalName="DocID" ma:readOnly="true">
      <xsd:simpleType>
        <xsd:restriction base="dms:Text"/>
      </xsd:simpleType>
    </xsd:element>
    <xsd:element name="Finalized" ma:index="13" nillable="true" ma:displayName="Endeligt" ma:default="False" ma:internalName="Finalized" ma:readOnly="true">
      <xsd:simpleType>
        <xsd:restriction base="dms:Boolean"/>
      </xsd:simpleType>
    </xsd:element>
    <xsd:element name="Related" ma:index="14" nillable="true" ma:displayName="Vedhæftet dokument" ma:default="False" ma:internalName="Related" ma:readOnly="true">
      <xsd:simpleType>
        <xsd:restriction base="dms:Boolean"/>
      </xsd:simpleType>
    </xsd:element>
    <xsd:element name="RegistrationDate" ma:index="15" nillable="true" ma:displayName="Registrerings dato" ma:format="DateTime" ma:internalName="RegistrationDate" ma:readOnly="true">
      <xsd:simpleType>
        <xsd:restriction base="dms:DateTime"/>
      </xsd:simpleType>
    </xsd:element>
    <xsd:element name="CaseRecordNumber" ma:index="16" nillable="true" ma:displayName="Akt ID" ma:decimals="0" ma:default="0" ma:internalName="CaseRecordNumber" ma:readOnly="true">
      <xsd:simpleType>
        <xsd:restriction base="dms:Number"/>
      </xsd:simpleType>
    </xsd:element>
    <xsd:element name="LocalAttachment" ma:index="17" nillable="true" ma:displayName="Lokalt bilag" ma:default="False" ma:internalName="LocalAttachment" ma:readOnly="true">
      <xsd:simpleType>
        <xsd:restriction base="dms:Boolean"/>
      </xsd:simpleType>
    </xsd:element>
    <xsd:element name="CCMTemplateName" ma:index="18" nillable="true" ma:displayName="Skabelon navn" ma:internalName="CCMTemplateName" ma:readOnly="true">
      <xsd:simpleType>
        <xsd:restriction base="dms:Text"/>
      </xsd:simpleType>
    </xsd:element>
    <xsd:element name="CCMTemplateVersion" ma:index="19" nillable="true" ma:displayName="Skabelon version" ma:internalName="CCMTemplateVersion" ma:readOnly="true">
      <xsd:simpleType>
        <xsd:restriction base="dms:Text"/>
      </xsd:simpleType>
    </xsd:element>
    <xsd:element name="CCMTemplateID" ma:index="20" nillable="true" ma:displayName="CCMTemplateID" ma:decimals="0" ma:default="0" ma:hidden="true" ma:internalName="CCMTemplateID" ma:readOnly="true">
      <xsd:simpleType>
        <xsd:restriction base="dms:Number"/>
      </xsd:simpleType>
    </xsd:element>
    <xsd:element name="CCMSystemID" ma:index="21" nillable="true" ma:displayName="CCMSystemID" ma:hidden="true" ma:internalName="CCMSystemID" ma:readOnly="true">
      <xsd:simpleType>
        <xsd:restriction base="dms:Text"/>
      </xsd:simpleType>
    </xsd:element>
    <xsd:element name="WasEncrypted" ma:index="22" nillable="true" ma:displayName="Krypteret" ma:default="False" ma:internalName="WasEncrypted" ma:readOnly="true">
      <xsd:simpleType>
        <xsd:restriction base="dms:Boolean"/>
      </xsd:simpleType>
    </xsd:element>
    <xsd:element name="WasSigned" ma:index="23" nillable="true" ma:displayName="Signeret" ma:default="False" ma:internalName="WasSigned" ma:readOnly="true">
      <xsd:simpleType>
        <xsd:restriction base="dms:Boolean"/>
      </xsd:simpleType>
    </xsd:element>
    <xsd:element name="MailHasAttachments" ma:index="24" nillable="true" ma:displayName="E-mail har vedhæftede filer" ma:default="False" ma:internalName="MailHasAttachments" ma:readOnly="true">
      <xsd:simpleType>
        <xsd:restriction base="dms:Boolean"/>
      </xsd:simpleType>
    </xsd:element>
    <xsd:element name="CCMConversation" ma:index="25" nillable="true" ma:displayName="Samtale" ma:internalName="CCMConversation" ma:readOnly="true">
      <xsd:simpleType>
        <xsd:restriction base="dms:Text"/>
      </xsd:simpleType>
    </xsd:element>
    <xsd:element name="CCMVisualId" ma:index="36" nillable="true" ma:displayName="Sags ID" ma:default="Tildeler" ma:internalName="CCMVisualId" ma:readOnly="true">
      <xsd:simpleType>
        <xsd:restriction base="dms:Text"/>
      </xsd:simpleType>
    </xsd:element>
    <xsd:element name="CCMOriginalDocID" ma:index="37" nillable="true" ma:displayName="Originalt Dok ID" ma:description="" ma:internalName="CCMOriginalDocID" ma:readOnly="true">
      <xsd:simpleType>
        <xsd:restriction base="dms:Text"/>
      </xsd:simpleType>
    </xsd:element>
    <xsd:element name="CCMMetadataExtractionStatus" ma:index="43"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44" nillable="true" ma:displayName="Sider" ma:decimals="0" ma:internalName="CCMPageCount" ma:readOnly="true">
      <xsd:simpleType>
        <xsd:restriction base="dms:Number"/>
      </xsd:simpleType>
    </xsd:element>
    <xsd:element name="CCMCommentCount" ma:index="45" nillable="true" ma:displayName="Kommentarer" ma:decimals="0" ma:internalName="CCMCommentCount" ma:readOnly="true">
      <xsd:simpleType>
        <xsd:restriction base="dms:Number"/>
      </xsd:simpleType>
    </xsd:element>
    <xsd:element name="CCMPreviewAnnotationsTasks" ma:index="46" nillable="true" ma:displayName="Opgaver" ma:decimals="0" ma:internalName="CCMPreviewAnnotationsTasks" ma:readOnly="true">
      <xsd:simpleType>
        <xsd:restriction base="dms:Number"/>
      </xsd:simpleType>
    </xsd:element>
    <xsd:element name="CCMCognitiveType" ma:index="47" nillable="true" ma:displayName="CognitiveType" ma:decimals="0" ma:hidden="true" ma:internalName="CCMCognitiveType"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a7260297-86ce-4b25-bc5b-48c3d3e5cbb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00261f85-4196-46fd-9dfe-ef8d6e71a22b}" ma:internalName="TaxCatchAll" ma:showField="CatchAllData" ma:web="a7260297-86ce-4b25-bc5b-48c3d3e5cb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E64BC17-6E2C-4169-A966-008CBAB5B70C" elementFormDefault="qualified">
    <xsd:import namespace="http://schemas.microsoft.com/office/2006/documentManagement/types"/>
    <xsd:import namespace="http://schemas.microsoft.com/office/infopath/2007/PartnerControls"/>
    <xsd:element name="CCMAgendaDocumentStatus" ma:index="29" nillable="true" ma:displayName="Status  for dagsordensdokument" ma:description="Status for dagsordensdokument skal kun udfyldes, hvis du er ved at oprette et dagsordenspunkt.&#10;&#10;Udkast - når du opretter dokumentet og begynder at arbejde i det&#10;Under udarbejdelse - når udkastet er færdigt og bliver sendt til godkendelse m.v.&#10;Endelig - når dagsordenspunktet er helt færdigt, godkendt og klar til at blive publiceret til en dagsorden." ma:format="Dropdown" ma:internalName="CCMAgendaDocumentStatus">
      <xsd:simpleType>
        <xsd:restriction base="dms:Choice">
          <xsd:enumeration value="Udkast"/>
          <xsd:enumeration value="Under udarbejdelse"/>
          <xsd:enumeration value="Endelig"/>
        </xsd:restriction>
      </xsd:simpleType>
    </xsd:element>
    <xsd:element name="CCMAgendaStatus" ma:index="30" nillable="true" ma:displayName="Dagsordenstatus" ma:description="Udfyldes kun hvis det er et dagsordenspunk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Id" ma:index="31" nillable="true" ma:displayName="CCMMeetingCaseId" ma:hidden="true" ma:internalName="CCMMeetingCaseId">
      <xsd:simpleType>
        <xsd:restriction base="dms:Text">
          <xsd:maxLength value="255"/>
        </xsd:restriction>
      </xsd:simpleType>
    </xsd:element>
    <xsd:element name="CCMMeetingCaseInstanceId" ma:index="32" nillable="true" ma:displayName="CCMMeetingCaseInstanceId" ma:hidden="true" ma:internalName="CCMMeetingCaseInstanceId">
      <xsd:simpleType>
        <xsd:restriction base="dms:Text">
          <xsd:maxLength value="255"/>
        </xsd:restriction>
      </xsd:simpleType>
    </xsd:element>
    <xsd:element name="CCMAgendaItemId" ma:index="33" nillable="true" ma:displayName="CCMAgendaItemId" ma:decimals="0" ma:hidden="true" ma:internalName="CCMAgendaItemId">
      <xsd:simpleType>
        <xsd:restriction base="dms:Number"/>
      </xsd:simpleType>
    </xsd:element>
    <xsd:element name="CCMMeetingCaseLink" ma:index="34"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35" nillable="true" ma:displayName="Ikon for dagsordensstatus" ma:internalName="AgendaStatusIcon" ma:readOnly="true">
      <xsd:simpleType>
        <xsd:restriction base="dms:Unknown"/>
      </xsd:simpleType>
    </xsd:element>
    <xsd:element name="Bem_x00e6_rkning" ma:index="40" nillable="true" ma:displayName="Bemærkning" ma:internalName="Bem_x00e6_rkning">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792642-a41f-46d0-8afa-a143d6d36d4f" elementFormDefault="qualified">
    <xsd:import namespace="http://schemas.microsoft.com/office/2006/documentManagement/types"/>
    <xsd:import namespace="http://schemas.microsoft.com/office/infopath/2007/PartnerControls"/>
    <xsd:element name="SharedWithUsers" ma:index="41"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e64bc17-6e2c-4169-a966-008cbab5b70c" elementFormDefault="qualified">
    <xsd:import namespace="http://schemas.microsoft.com/office/2006/documentManagement/types"/>
    <xsd:import namespace="http://schemas.microsoft.com/office/infopath/2007/PartnerControls"/>
    <xsd:element name="CCMMultipleTransferTransactionID" ma:index="42" nillable="true" ma:displayName="CCMMultipleTransferTransactionID" ma:hidden="true" ma:internalName="CCMMultipleTransferTransact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A2AFB8-C4E5-4A27-91D2-CB9CAD2C232D}">
  <ds:schemaRefs>
    <ds:schemaRef ds:uri="http://schemas.microsoft.com/office/2006/metadata/properties"/>
    <ds:schemaRef ds:uri="http://schemas.microsoft.com/office/infopath/2007/PartnerControls"/>
    <ds:schemaRef ds:uri="http://schemas.microsoft.com/sharepoint/v3"/>
    <ds:schemaRef ds:uri="a7260297-86ce-4b25-bc5b-48c3d3e5cbbd"/>
    <ds:schemaRef ds:uri="9E64BC17-6E2C-4169-A966-008CBAB5B70C"/>
    <ds:schemaRef ds:uri="9e64bc17-6e2c-4169-a966-008cbab5b70c"/>
  </ds:schemaRefs>
</ds:datastoreItem>
</file>

<file path=customXml/itemProps2.xml><?xml version="1.0" encoding="utf-8"?>
<ds:datastoreItem xmlns:ds="http://schemas.openxmlformats.org/officeDocument/2006/customXml" ds:itemID="{D72EBD1C-1296-4AF8-A8BF-DE04E79F63B5}">
  <ds:schemaRefs>
    <ds:schemaRef ds:uri="http://www.w3.org/2001/XMLSchema"/>
  </ds:schemaRefs>
</ds:datastoreItem>
</file>

<file path=customXml/itemProps3.xml><?xml version="1.0" encoding="utf-8"?>
<ds:datastoreItem xmlns:ds="http://schemas.openxmlformats.org/officeDocument/2006/customXml" ds:itemID="{47BAD25C-F6A5-483E-AA47-A7585DFDF0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260297-86ce-4b25-bc5b-48c3d3e5cbbd"/>
    <ds:schemaRef ds:uri="9E64BC17-6E2C-4169-A966-008CBAB5B70C"/>
    <ds:schemaRef ds:uri="b4792642-a41f-46d0-8afa-a143d6d36d4f"/>
    <ds:schemaRef ds:uri="9e64bc17-6e2c-4169-a966-008cbab5b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2CA34B-A918-43F2-8C47-CC42C07ABF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Risikotjekliste</vt:lpstr>
      <vt:lpstr>Risikotjekliste!Udskriftsområde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Risikotjekliste 2-0</dc:title>
  <dc:creator>Viktor Greir</dc:creator>
  <cp:lastModifiedBy>Marie Gjengedal</cp:lastModifiedBy>
  <cp:lastPrinted>2018-09-25T14:24:47Z</cp:lastPrinted>
  <dcterms:created xsi:type="dcterms:W3CDTF">2018-03-20T09:18:46Z</dcterms:created>
  <dcterms:modified xsi:type="dcterms:W3CDTF">2021-10-14T09:17:31Z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0x010100AC085CFC53BC46CEA2EADE194AD9D4820022A8E75C355ECA449F407F0BB9642F93</vt:lpwstr>
  </property>
  <property fmtid="{D5CDD505-2E9C-101B-9397-08002B2CF9AE}" pid="3" name="CCMIsSharedOnOneDrive">
    <vt:bool>false</vt:bool>
  </property>
  <property fmtid="{D5CDD505-2E9C-101B-9397-08002B2CF9AE}" pid="4" name="xd_Signature">
    <vt:bool>false</vt:bool>
  </property>
  <property fmtid="{D5CDD505-2E9C-101B-9397-08002B2CF9AE}" pid="5" name="CCMOneDriveID">
    <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xd_ProgID">
    <vt:lpwstr/>
  </property>
  <property fmtid="{D5CDD505-2E9C-101B-9397-08002B2CF9AE}" pid="10" name="TemplateUrl">
    <vt:lpwstr/>
  </property>
</Properties>
</file>