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8560" windowHeight="14640"/>
  </bookViews>
  <sheets>
    <sheet name="Mio" sheetId="1" r:id="rId1"/>
    <sheet name="1000 kr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F40" i="1" l="1"/>
  <c r="F41" i="1"/>
  <c r="F42" i="1"/>
  <c r="F43" i="1"/>
  <c r="F44" i="1" s="1"/>
  <c r="F39" i="1"/>
  <c r="D28" i="1"/>
  <c r="D29" i="1"/>
  <c r="D30" i="1"/>
  <c r="D31" i="1"/>
  <c r="D32" i="1" s="1"/>
  <c r="D27" i="1"/>
  <c r="I17" i="1"/>
  <c r="I18" i="1"/>
  <c r="I21" i="1" s="1"/>
  <c r="I19" i="1"/>
  <c r="I20" i="1"/>
  <c r="I16" i="1"/>
  <c r="F6" i="1"/>
  <c r="F7" i="1"/>
  <c r="F8" i="1"/>
  <c r="H8" i="1" s="1"/>
  <c r="F9" i="1"/>
  <c r="H6" i="1"/>
  <c r="H7" i="1"/>
  <c r="H9" i="1"/>
  <c r="F5" i="1"/>
  <c r="F10" i="1" s="1"/>
  <c r="F46" i="2"/>
  <c r="F45" i="2"/>
  <c r="F44" i="2"/>
  <c r="F43" i="2"/>
  <c r="F42" i="2"/>
  <c r="F41" i="2"/>
  <c r="E21" i="2"/>
  <c r="D31" i="2"/>
  <c r="D30" i="2"/>
  <c r="D29" i="2"/>
  <c r="D28" i="2"/>
  <c r="D27" i="2"/>
  <c r="D32" i="2" s="1"/>
  <c r="I20" i="2"/>
  <c r="I19" i="2"/>
  <c r="I18" i="2"/>
  <c r="I17" i="2"/>
  <c r="I16" i="2"/>
  <c r="H9" i="2"/>
  <c r="M9" i="2" s="1"/>
  <c r="H8" i="2"/>
  <c r="M8" i="2" s="1"/>
  <c r="H7" i="2"/>
  <c r="M7" i="2" s="1"/>
  <c r="H6" i="2"/>
  <c r="M6" i="2" s="1"/>
  <c r="H5" i="1" l="1"/>
  <c r="H10" i="1" s="1"/>
  <c r="I21" i="2"/>
  <c r="H5" i="2"/>
  <c r="H10" i="2" l="1"/>
  <c r="M10" i="2" s="1"/>
  <c r="M5" i="2"/>
</calcChain>
</file>

<file path=xl/sharedStrings.xml><?xml version="1.0" encoding="utf-8"?>
<sst xmlns="http://schemas.openxmlformats.org/spreadsheetml/2006/main" count="163" uniqueCount="62">
  <si>
    <t>Nettodriftsudgifter</t>
  </si>
  <si>
    <t>Nettoanlægs-udgifter i alt</t>
  </si>
  <si>
    <t>Samlede udgifter på sundhedsområdet</t>
  </si>
  <si>
    <t>Sygehusvæsen</t>
  </si>
  <si>
    <t>Praksis sektor ekskl. medicin</t>
  </si>
  <si>
    <t xml:space="preserve">Diverse omkostninger og indtægter </t>
  </si>
  <si>
    <t xml:space="preserve">Andel af fælles formål og administration </t>
  </si>
  <si>
    <t>Sundhed ekskl. medicin</t>
  </si>
  <si>
    <t>Medicintilskud</t>
  </si>
  <si>
    <t>Sundhed i alt</t>
  </si>
  <si>
    <t>konto</t>
  </si>
  <si>
    <t>1.10.01</t>
  </si>
  <si>
    <t>1.20.10-30 ekskl. 1.20.12</t>
  </si>
  <si>
    <t>1.60.40-41</t>
  </si>
  <si>
    <t>1.70.50</t>
  </si>
  <si>
    <t>HKT 1 ekskl. 1.20.12</t>
  </si>
  <si>
    <t>1.20.12</t>
  </si>
  <si>
    <t>HKT 1</t>
  </si>
  <si>
    <t>HKT 1 (DRT 3)</t>
  </si>
  <si>
    <t xml:space="preserve">Region Hovedstaden </t>
  </si>
  <si>
    <t>Region Sjælland</t>
  </si>
  <si>
    <t>Region Syddanmark</t>
  </si>
  <si>
    <t>Region Midtjylland</t>
  </si>
  <si>
    <t>Region Nordjylland</t>
  </si>
  <si>
    <t>Hovedtotal</t>
  </si>
  <si>
    <t>Tilskud til kollektiv trafik</t>
  </si>
  <si>
    <t>Kulturel virksomhed</t>
  </si>
  <si>
    <t>Erhvervsudvikling</t>
  </si>
  <si>
    <t>Uddannelse</t>
  </si>
  <si>
    <t>Miljø</t>
  </si>
  <si>
    <t>Regional Udvikling i alt</t>
  </si>
  <si>
    <t>3.10.1</t>
  </si>
  <si>
    <t>3.20.10</t>
  </si>
  <si>
    <t>3.30.20-29</t>
  </si>
  <si>
    <t>3.40.30-39</t>
  </si>
  <si>
    <t>3.50.40-49</t>
  </si>
  <si>
    <t>3.60.50</t>
  </si>
  <si>
    <t>3.70.60-63</t>
  </si>
  <si>
    <t>HKT 3</t>
  </si>
  <si>
    <t>Bruttodrifts-udgifter (inkl. andel af fælles administation)</t>
  </si>
  <si>
    <t>Brutto-anlægsudgifter</t>
  </si>
  <si>
    <t>Bruttoudgifter i alt</t>
  </si>
  <si>
    <t>HKT 2 (DRT 1)</t>
  </si>
  <si>
    <t>HKT 2 (DRT 3)</t>
  </si>
  <si>
    <t>HKT 2 (DRT 1+3)</t>
  </si>
  <si>
    <t>Note: bruttoudgifterne på social- og specialundervisningsområdet er defineret på hovedart 1-6 + 9 og på konto angivet i tabellen</t>
  </si>
  <si>
    <t>Tabel 1: Nettodrifts- og anlægsudgifter på sundhedsområdet. Udgiftsbaseret. Regnskab 2010  årets priser</t>
  </si>
  <si>
    <t>Tabel 2: Nettodriftsugifter for Regional Udvikling. Udgiftsbaseret. Regnskab 2010  årets priser</t>
  </si>
  <si>
    <t>Tabel 3: Bruttoudgifter på social- og specialundervisningsområdet. Regnskab 2010  årets priser</t>
  </si>
  <si>
    <t>Tabel 4: Bruttoanlægsudgifter. Regnskab 2010 i mio. kr. Årets priser</t>
  </si>
  <si>
    <t>Sundhedsområdet</t>
  </si>
  <si>
    <t>Social og specialundervisning</t>
  </si>
  <si>
    <t>Regional udvikling</t>
  </si>
  <si>
    <t>Fælles formål og administration</t>
  </si>
  <si>
    <t>HKT 3 (DRT 3)</t>
  </si>
  <si>
    <t>HKT 4 (DRT 3)</t>
  </si>
  <si>
    <t>Bruttoanlægsudgifter i alt</t>
  </si>
  <si>
    <t xml:space="preserve"> (DRT 3)</t>
  </si>
  <si>
    <t>Tabel 1: Nettodriftsudgifter på sundhedsområdet. Udgiftsbaseret. Budget 2013 i mio. kr. årets priser</t>
  </si>
  <si>
    <t>Tabel 2: Nettodriftsugifter for Regional Udvikling. Udgiftsbaseret. Budget 2013 i mio. kr. årets priser</t>
  </si>
  <si>
    <t>Tabel 3: Bruttoudgifter på social- og specialundervisningsområdet. Budget 2013 i mio. kr. årets priser</t>
  </si>
  <si>
    <t>Tabel 4: Bruttoanlægsudgifter. Budget 2013 i mio. kr. Årets priser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</si>
</sst>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medium">
        <color rgb="FF95B3D7"/>
      </bottom>
      <diagonal/>
    </border>
    <border>
      <left/>
      <right/>
      <top style="medium">
        <color rgb="FF95B3D7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3" fillId="3" borderId="2" xfId="0" quotePrefix="1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/>
    <xf numFmtId="0" fontId="3" fillId="2" borderId="0" xfId="0" applyFont="1" applyFill="1"/>
    <xf numFmtId="0" fontId="3" fillId="3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4" borderId="0" xfId="0" applyFont="1" applyFill="1" applyBorder="1"/>
    <xf numFmtId="3" fontId="3" fillId="2" borderId="0" xfId="0" applyNumberFormat="1" applyFont="1" applyFill="1" applyBorder="1"/>
    <xf numFmtId="3" fontId="2" fillId="2" borderId="0" xfId="0" applyNumberFormat="1" applyFont="1" applyFill="1"/>
    <xf numFmtId="3" fontId="2" fillId="2" borderId="0" xfId="0" applyNumberFormat="1" applyFont="1" applyFill="1" applyBorder="1"/>
    <xf numFmtId="0" fontId="2" fillId="3" borderId="4" xfId="0" applyFont="1" applyFill="1" applyBorder="1" applyAlignment="1"/>
    <xf numFmtId="3" fontId="3" fillId="5" borderId="4" xfId="0" applyNumberFormat="1" applyFont="1" applyFill="1" applyBorder="1"/>
    <xf numFmtId="3" fontId="2" fillId="5" borderId="4" xfId="0" applyNumberFormat="1" applyFont="1" applyFill="1" applyBorder="1"/>
    <xf numFmtId="3" fontId="0" fillId="2" borderId="0" xfId="0" applyNumberFormat="1" applyFill="1"/>
    <xf numFmtId="0" fontId="3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0" borderId="0" xfId="0" applyNumberFormat="1"/>
    <xf numFmtId="0" fontId="1" fillId="6" borderId="5" xfId="0" applyNumberFormat="1" applyFont="1" applyFill="1" applyBorder="1"/>
    <xf numFmtId="3" fontId="3" fillId="2" borderId="0" xfId="0" applyNumberFormat="1" applyFont="1" applyFill="1"/>
    <xf numFmtId="0" fontId="6" fillId="8" borderId="6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6" fillId="8" borderId="7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0" fillId="7" borderId="0" xfId="0" applyFill="1"/>
    <xf numFmtId="0" fontId="0" fillId="7" borderId="1" xfId="0" applyFill="1" applyBorder="1"/>
    <xf numFmtId="0" fontId="2" fillId="7" borderId="0" xfId="0" applyFont="1" applyFill="1" applyBorder="1" applyAlignment="1"/>
    <xf numFmtId="0" fontId="3" fillId="7" borderId="0" xfId="0" applyFont="1" applyFill="1" applyBorder="1"/>
    <xf numFmtId="0" fontId="0" fillId="7" borderId="0" xfId="0" applyFill="1" applyBorder="1"/>
    <xf numFmtId="49" fontId="5" fillId="7" borderId="0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3" fontId="2" fillId="7" borderId="0" xfId="0" applyNumberFormat="1" applyFont="1" applyFill="1" applyBorder="1"/>
    <xf numFmtId="0" fontId="2" fillId="7" borderId="0" xfId="0" applyFont="1" applyFill="1" applyBorder="1" applyAlignment="1">
      <alignment horizontal="center" wrapText="1"/>
    </xf>
    <xf numFmtId="49" fontId="3" fillId="3" borderId="1" xfId="0" quotePrefix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/>
    </xf>
    <xf numFmtId="49" fontId="2" fillId="3" borderId="2" xfId="0" quotePrefix="1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  <color indexed="57"/>
      </font>
      <fill>
        <patternFill>
          <bgColor indexed="13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90" zoomScaleNormal="90" workbookViewId="0">
      <selection activeCell="A37" sqref="A37"/>
    </sheetView>
  </sheetViews>
  <sheetFormatPr defaultRowHeight="15" x14ac:dyDescent="0.25"/>
  <cols>
    <col min="1" max="1" width="21" customWidth="1"/>
    <col min="2" max="2" width="17.140625" customWidth="1"/>
    <col min="3" max="3" width="18.5703125" customWidth="1"/>
    <col min="4" max="4" width="13.85546875" customWidth="1"/>
    <col min="5" max="5" width="17.140625" customWidth="1"/>
    <col min="6" max="6" width="19.42578125" customWidth="1"/>
    <col min="7" max="7" width="15.42578125" customWidth="1"/>
    <col min="8" max="8" width="14.28515625" customWidth="1"/>
    <col min="9" max="9" width="15" customWidth="1"/>
    <col min="10" max="10" width="15.28515625" customWidth="1"/>
    <col min="13" max="13" width="18.85546875" customWidth="1"/>
  </cols>
  <sheetData>
    <row r="1" spans="1:14" s="36" customFormat="1" x14ac:dyDescent="0.25"/>
    <row r="2" spans="1:14" x14ac:dyDescent="0.25">
      <c r="A2" s="46" t="s">
        <v>58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45" x14ac:dyDescent="0.25">
      <c r="A3" s="6"/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38"/>
      <c r="J3" s="44"/>
      <c r="K3" s="39"/>
      <c r="L3" s="39"/>
      <c r="M3" s="44"/>
      <c r="N3" s="40"/>
    </row>
    <row r="4" spans="1:14" ht="24" x14ac:dyDescent="0.25">
      <c r="A4" s="8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10" t="s">
        <v>15</v>
      </c>
      <c r="G4" s="11" t="s">
        <v>16</v>
      </c>
      <c r="H4" s="10" t="s">
        <v>17</v>
      </c>
      <c r="I4" s="39"/>
      <c r="J4" s="41"/>
      <c r="K4" s="42"/>
      <c r="L4" s="42"/>
      <c r="M4" s="41"/>
      <c r="N4" s="40"/>
    </row>
    <row r="5" spans="1:14" x14ac:dyDescent="0.25">
      <c r="A5" s="14" t="s">
        <v>19</v>
      </c>
      <c r="B5" s="15">
        <v>22964.777999999998</v>
      </c>
      <c r="C5" s="15">
        <v>5123.5</v>
      </c>
      <c r="D5" s="15">
        <v>1599.845</v>
      </c>
      <c r="E5" s="15">
        <v>560.91099999999994</v>
      </c>
      <c r="F5" s="17">
        <f>+B5+C5+D5+E5</f>
        <v>30249.034</v>
      </c>
      <c r="G5" s="15">
        <v>1959.1110000000001</v>
      </c>
      <c r="H5" s="16">
        <f>+F5+G5</f>
        <v>32208.145</v>
      </c>
      <c r="I5" s="39"/>
      <c r="J5" s="43"/>
      <c r="K5" s="39"/>
      <c r="L5" s="39"/>
      <c r="M5" s="43"/>
      <c r="N5" s="40"/>
    </row>
    <row r="6" spans="1:14" x14ac:dyDescent="0.25">
      <c r="A6" s="14" t="s">
        <v>20</v>
      </c>
      <c r="B6" s="15">
        <v>11566.448</v>
      </c>
      <c r="C6" s="15">
        <v>2278.1680000000001</v>
      </c>
      <c r="D6" s="15">
        <v>54.731000000000002</v>
      </c>
      <c r="E6" s="15">
        <v>534.19399999999996</v>
      </c>
      <c r="F6" s="17">
        <f t="shared" ref="F6:F9" si="0">+B6+C6+D6+E6</f>
        <v>14433.540999999999</v>
      </c>
      <c r="G6" s="15">
        <v>1110.471</v>
      </c>
      <c r="H6" s="16">
        <f t="shared" ref="H6:H9" si="1">+F6+G6</f>
        <v>15544.011999999999</v>
      </c>
      <c r="I6" s="39"/>
      <c r="J6" s="43"/>
      <c r="K6" s="39"/>
      <c r="L6" s="39"/>
      <c r="M6" s="43"/>
      <c r="N6" s="40"/>
    </row>
    <row r="7" spans="1:14" x14ac:dyDescent="0.25">
      <c r="A7" s="14" t="s">
        <v>21</v>
      </c>
      <c r="B7" s="15">
        <v>16831.839</v>
      </c>
      <c r="C7" s="15">
        <v>3196.364</v>
      </c>
      <c r="D7" s="15">
        <v>96.893000000000001</v>
      </c>
      <c r="E7" s="15">
        <v>411.791</v>
      </c>
      <c r="F7" s="17">
        <f t="shared" si="0"/>
        <v>20536.887000000002</v>
      </c>
      <c r="G7" s="15">
        <v>1597.4190000000001</v>
      </c>
      <c r="H7" s="16">
        <f t="shared" si="1"/>
        <v>22134.306000000004</v>
      </c>
      <c r="I7" s="39"/>
      <c r="J7" s="43"/>
      <c r="K7" s="39"/>
      <c r="L7" s="39"/>
      <c r="M7" s="43"/>
      <c r="N7" s="40"/>
    </row>
    <row r="8" spans="1:14" x14ac:dyDescent="0.25">
      <c r="A8" s="14" t="s">
        <v>22</v>
      </c>
      <c r="B8" s="15">
        <v>16424.596000000001</v>
      </c>
      <c r="C8" s="15">
        <v>3255.7979999999998</v>
      </c>
      <c r="D8" s="15">
        <v>179.536</v>
      </c>
      <c r="E8" s="15">
        <v>458.44900000000001</v>
      </c>
      <c r="F8" s="17">
        <f t="shared" si="0"/>
        <v>20318.379000000001</v>
      </c>
      <c r="G8" s="15">
        <v>1621.1769999999999</v>
      </c>
      <c r="H8" s="16">
        <f t="shared" si="1"/>
        <v>21939.556</v>
      </c>
      <c r="I8" s="39"/>
      <c r="J8" s="43"/>
      <c r="K8" s="39"/>
      <c r="L8" s="39"/>
      <c r="M8" s="43"/>
      <c r="N8" s="40"/>
    </row>
    <row r="9" spans="1:14" x14ac:dyDescent="0.25">
      <c r="A9" s="14" t="s">
        <v>23</v>
      </c>
      <c r="B9" s="15">
        <v>7972.7139999999999</v>
      </c>
      <c r="C9" s="15">
        <v>1522.1310000000001</v>
      </c>
      <c r="D9" s="15">
        <v>210.346</v>
      </c>
      <c r="E9" s="15">
        <v>149.22300000000001</v>
      </c>
      <c r="F9" s="17">
        <f t="shared" si="0"/>
        <v>9854.4139999999989</v>
      </c>
      <c r="G9" s="15">
        <v>779.00900000000001</v>
      </c>
      <c r="H9" s="16">
        <f t="shared" si="1"/>
        <v>10633.422999999999</v>
      </c>
      <c r="I9" s="39"/>
      <c r="J9" s="43"/>
      <c r="K9" s="39"/>
      <c r="L9" s="39"/>
      <c r="M9" s="43"/>
      <c r="N9" s="40"/>
    </row>
    <row r="10" spans="1:14" ht="15.75" thickBot="1" x14ac:dyDescent="0.3">
      <c r="A10" s="18" t="s">
        <v>24</v>
      </c>
      <c r="B10" s="19">
        <v>75760.375</v>
      </c>
      <c r="C10" s="19">
        <v>15375.960999999999</v>
      </c>
      <c r="D10" s="19">
        <v>2141.3510000000001</v>
      </c>
      <c r="E10" s="19">
        <v>2114.5680000000002</v>
      </c>
      <c r="F10" s="17">
        <f>SUM(F5:F9)</f>
        <v>95392.255000000005</v>
      </c>
      <c r="G10" s="19">
        <v>7067.1869999999999</v>
      </c>
      <c r="H10" s="16">
        <f>SUM(H5:H9)</f>
        <v>102459.442</v>
      </c>
      <c r="I10" s="39"/>
      <c r="J10" s="43"/>
      <c r="K10" s="39"/>
      <c r="L10" s="39"/>
      <c r="M10" s="43"/>
      <c r="N10" s="40"/>
    </row>
    <row r="11" spans="1:14" ht="15.75" thickTop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4"/>
      <c r="K11" s="1"/>
      <c r="L11" s="1"/>
      <c r="M11" s="21"/>
      <c r="N11" s="1"/>
    </row>
    <row r="12" spans="1:14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4"/>
      <c r="K12" s="1"/>
      <c r="L12" s="1"/>
      <c r="M12" s="1"/>
      <c r="N12" s="1"/>
    </row>
    <row r="13" spans="1:14" x14ac:dyDescent="0.25">
      <c r="A13" s="46" t="s">
        <v>59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 ht="60" x14ac:dyDescent="0.25">
      <c r="A14" s="22"/>
      <c r="B14" s="5" t="s">
        <v>25</v>
      </c>
      <c r="C14" s="5" t="s">
        <v>26</v>
      </c>
      <c r="D14" s="5" t="s">
        <v>27</v>
      </c>
      <c r="E14" s="5" t="s">
        <v>28</v>
      </c>
      <c r="F14" s="5" t="s">
        <v>29</v>
      </c>
      <c r="G14" s="5" t="s">
        <v>5</v>
      </c>
      <c r="H14" s="5" t="s">
        <v>6</v>
      </c>
      <c r="I14" s="7" t="s">
        <v>30</v>
      </c>
      <c r="J14" s="4"/>
      <c r="K14" s="1"/>
      <c r="L14" s="1"/>
      <c r="M14" s="1"/>
      <c r="N14" s="1"/>
    </row>
    <row r="15" spans="1:14" x14ac:dyDescent="0.25">
      <c r="A15" s="8" t="s">
        <v>10</v>
      </c>
      <c r="B15" s="9" t="s">
        <v>31</v>
      </c>
      <c r="C15" s="9" t="s">
        <v>32</v>
      </c>
      <c r="D15" s="9" t="s">
        <v>33</v>
      </c>
      <c r="E15" s="9" t="s">
        <v>34</v>
      </c>
      <c r="F15" s="9" t="s">
        <v>35</v>
      </c>
      <c r="G15" s="9" t="s">
        <v>36</v>
      </c>
      <c r="H15" s="9" t="s">
        <v>37</v>
      </c>
      <c r="I15" s="12" t="s">
        <v>38</v>
      </c>
      <c r="J15" s="4"/>
      <c r="K15" s="1"/>
      <c r="L15" s="1"/>
      <c r="M15" s="1"/>
      <c r="N15" s="1"/>
    </row>
    <row r="16" spans="1:14" x14ac:dyDescent="0.25">
      <c r="A16" s="14" t="s">
        <v>19</v>
      </c>
      <c r="B16" s="15">
        <v>445.3</v>
      </c>
      <c r="C16" s="15">
        <v>1.7</v>
      </c>
      <c r="D16" s="15">
        <v>133.90100000000001</v>
      </c>
      <c r="E16" s="15">
        <v>37</v>
      </c>
      <c r="F16" s="15">
        <v>175.86099999999999</v>
      </c>
      <c r="G16" s="15">
        <v>101.5</v>
      </c>
      <c r="H16" s="15">
        <v>22.881</v>
      </c>
      <c r="I16" s="16">
        <f>SUM(B16:H16)</f>
        <v>918.14300000000003</v>
      </c>
      <c r="J16" s="4"/>
      <c r="K16" s="1"/>
      <c r="L16" s="1"/>
      <c r="M16" s="1"/>
      <c r="N16" s="1"/>
    </row>
    <row r="17" spans="1:14" x14ac:dyDescent="0.25">
      <c r="A17" s="14" t="s">
        <v>20</v>
      </c>
      <c r="B17" s="15">
        <v>355.20100000000002</v>
      </c>
      <c r="C17" s="15">
        <v>3</v>
      </c>
      <c r="D17" s="15">
        <v>66.5</v>
      </c>
      <c r="E17" s="15">
        <v>0</v>
      </c>
      <c r="F17" s="15">
        <v>33.200000000000003</v>
      </c>
      <c r="G17" s="15">
        <v>80.400999999999996</v>
      </c>
      <c r="H17" s="15">
        <v>19.265000000000001</v>
      </c>
      <c r="I17" s="16">
        <f t="shared" ref="I17:I20" si="2">SUM(B17:H17)</f>
        <v>557.56700000000001</v>
      </c>
      <c r="J17" s="15"/>
      <c r="K17" s="1"/>
      <c r="L17" s="1"/>
      <c r="M17" s="1"/>
      <c r="N17" s="1"/>
    </row>
    <row r="18" spans="1:14" x14ac:dyDescent="0.25">
      <c r="A18" s="14" t="s">
        <v>21</v>
      </c>
      <c r="B18" s="15">
        <v>213.65</v>
      </c>
      <c r="C18" s="15">
        <v>7.6390000000000002</v>
      </c>
      <c r="D18" s="15">
        <v>112.438</v>
      </c>
      <c r="E18" s="15">
        <v>21.89</v>
      </c>
      <c r="F18" s="15">
        <v>72.174999999999997</v>
      </c>
      <c r="G18" s="15">
        <v>65.141000000000005</v>
      </c>
      <c r="H18" s="15">
        <v>34.679000000000002</v>
      </c>
      <c r="I18" s="16">
        <f t="shared" si="2"/>
        <v>527.61200000000008</v>
      </c>
      <c r="J18" s="4"/>
      <c r="K18" s="1"/>
      <c r="L18" s="1"/>
      <c r="M18" s="1"/>
      <c r="N18" s="1"/>
    </row>
    <row r="19" spans="1:14" x14ac:dyDescent="0.25">
      <c r="A19" s="14" t="s">
        <v>22</v>
      </c>
      <c r="B19" s="15">
        <v>290.20299999999997</v>
      </c>
      <c r="C19" s="15">
        <v>12.521000000000001</v>
      </c>
      <c r="D19" s="15">
        <v>134.07599999999999</v>
      </c>
      <c r="E19" s="15">
        <v>22.163</v>
      </c>
      <c r="F19" s="15">
        <v>47.424999999999997</v>
      </c>
      <c r="G19" s="15">
        <v>77.382000000000005</v>
      </c>
      <c r="H19" s="15">
        <v>10.64</v>
      </c>
      <c r="I19" s="16">
        <f t="shared" si="2"/>
        <v>594.41</v>
      </c>
      <c r="J19" s="4"/>
      <c r="K19" s="1"/>
      <c r="L19" s="1"/>
      <c r="M19" s="1"/>
      <c r="N19" s="1"/>
    </row>
    <row r="20" spans="1:14" x14ac:dyDescent="0.25">
      <c r="A20" s="14" t="s">
        <v>23</v>
      </c>
      <c r="B20" s="15">
        <v>161.637</v>
      </c>
      <c r="C20" s="15">
        <v>4.0659999999999998</v>
      </c>
      <c r="D20" s="15">
        <v>67.328000000000003</v>
      </c>
      <c r="E20" s="15">
        <v>14.63</v>
      </c>
      <c r="F20" s="15">
        <v>24.83</v>
      </c>
      <c r="G20" s="15">
        <v>39.576000000000001</v>
      </c>
      <c r="H20" s="15">
        <v>4.2380000000000004</v>
      </c>
      <c r="I20" s="16">
        <f t="shared" si="2"/>
        <v>316.30500000000001</v>
      </c>
      <c r="J20" s="4"/>
      <c r="K20" s="1"/>
      <c r="L20" s="1"/>
      <c r="M20" s="1"/>
      <c r="N20" s="1"/>
    </row>
    <row r="21" spans="1:14" ht="15.75" thickBot="1" x14ac:dyDescent="0.3">
      <c r="A21" s="18" t="s">
        <v>24</v>
      </c>
      <c r="B21" s="19">
        <v>1465.991</v>
      </c>
      <c r="C21" s="19">
        <v>28.925999999999998</v>
      </c>
      <c r="D21" s="19">
        <v>514.24300000000005</v>
      </c>
      <c r="E21" s="19">
        <v>95.683000000000007</v>
      </c>
      <c r="F21" s="19">
        <v>353.49099999999999</v>
      </c>
      <c r="G21" s="19">
        <v>364</v>
      </c>
      <c r="H21" s="19">
        <v>91.703000000000003</v>
      </c>
      <c r="I21" s="20">
        <f>SUM(I16:I20)</f>
        <v>2914.0369999999998</v>
      </c>
      <c r="J21" s="29"/>
      <c r="K21" s="1"/>
      <c r="L21" s="1"/>
      <c r="M21" s="1"/>
      <c r="N21" s="1"/>
    </row>
    <row r="22" spans="1:14" ht="15.75" thickTop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4"/>
      <c r="K22" s="1"/>
      <c r="L22" s="1"/>
      <c r="M22" s="1"/>
      <c r="N22" s="1"/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4"/>
      <c r="K23" s="1"/>
      <c r="L23" s="1"/>
      <c r="M23" s="1"/>
      <c r="N23" s="1"/>
    </row>
    <row r="24" spans="1:14" x14ac:dyDescent="0.25">
      <c r="A24" s="46" t="s">
        <v>60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ht="60" x14ac:dyDescent="0.25">
      <c r="A25" s="2"/>
      <c r="B25" s="5" t="s">
        <v>39</v>
      </c>
      <c r="C25" s="5" t="s">
        <v>40</v>
      </c>
      <c r="D25" s="23" t="s">
        <v>41</v>
      </c>
      <c r="E25" s="15"/>
      <c r="F25" s="15"/>
      <c r="G25" s="15"/>
      <c r="H25" s="15"/>
      <c r="I25" s="15"/>
      <c r="J25" s="4"/>
      <c r="K25" s="1"/>
      <c r="L25" s="1"/>
      <c r="M25" s="1"/>
      <c r="N25" s="1"/>
    </row>
    <row r="26" spans="1:14" x14ac:dyDescent="0.25">
      <c r="A26" s="8" t="s">
        <v>10</v>
      </c>
      <c r="B26" s="24" t="s">
        <v>42</v>
      </c>
      <c r="C26" s="24" t="s">
        <v>43</v>
      </c>
      <c r="D26" s="25" t="s">
        <v>44</v>
      </c>
      <c r="E26" s="15"/>
      <c r="F26" s="15"/>
      <c r="G26" s="15"/>
      <c r="H26" s="15"/>
      <c r="I26" s="15"/>
      <c r="J26" s="4"/>
      <c r="K26" s="1"/>
      <c r="L26" s="1"/>
      <c r="M26" s="1"/>
      <c r="N26" s="1"/>
    </row>
    <row r="27" spans="1:14" x14ac:dyDescent="0.25">
      <c r="A27" s="14" t="s">
        <v>19</v>
      </c>
      <c r="B27" s="15">
        <v>831.86699999999996</v>
      </c>
      <c r="C27" s="15">
        <v>39.799999999999997</v>
      </c>
      <c r="D27" s="17">
        <f>SUM(B27:C27)</f>
        <v>871.66699999999992</v>
      </c>
      <c r="E27" s="15"/>
      <c r="F27" s="15"/>
      <c r="G27" s="15"/>
      <c r="H27" s="15"/>
      <c r="I27" s="15"/>
      <c r="J27" s="4"/>
      <c r="K27" s="1"/>
      <c r="L27" s="1"/>
      <c r="M27" s="1"/>
      <c r="N27" s="1"/>
    </row>
    <row r="28" spans="1:14" x14ac:dyDescent="0.25">
      <c r="A28" s="14" t="s">
        <v>20</v>
      </c>
      <c r="B28" s="15">
        <v>662.34299999999996</v>
      </c>
      <c r="C28" s="15">
        <v>16.332999999999998</v>
      </c>
      <c r="D28" s="17">
        <f t="shared" ref="D28:D31" si="3">SUM(B28:C28)</f>
        <v>678.67599999999993</v>
      </c>
      <c r="E28" s="15"/>
      <c r="F28" s="15"/>
      <c r="G28" s="15"/>
      <c r="H28" s="15"/>
      <c r="I28" s="15"/>
      <c r="J28" s="4"/>
      <c r="K28" s="1"/>
      <c r="L28" s="1"/>
      <c r="M28" s="1"/>
      <c r="N28" s="1"/>
    </row>
    <row r="29" spans="1:14" x14ac:dyDescent="0.25">
      <c r="A29" s="14" t="s">
        <v>21</v>
      </c>
      <c r="B29" s="15">
        <v>869.65700000000004</v>
      </c>
      <c r="C29" s="15">
        <v>251.97499999999999</v>
      </c>
      <c r="D29" s="17">
        <f t="shared" si="3"/>
        <v>1121.6320000000001</v>
      </c>
      <c r="E29" s="15"/>
      <c r="F29" s="15"/>
      <c r="G29" s="15"/>
      <c r="H29" s="15"/>
      <c r="I29" s="15"/>
      <c r="J29" s="4"/>
      <c r="K29" s="1"/>
      <c r="L29" s="1"/>
      <c r="M29" s="1"/>
      <c r="N29" s="1"/>
    </row>
    <row r="30" spans="1:14" x14ac:dyDescent="0.25">
      <c r="A30" s="14" t="s">
        <v>22</v>
      </c>
      <c r="B30" s="15">
        <v>1098.491</v>
      </c>
      <c r="C30" s="15">
        <v>42.966000000000001</v>
      </c>
      <c r="D30" s="17">
        <f t="shared" si="3"/>
        <v>1141.4569999999999</v>
      </c>
      <c r="E30" s="15"/>
      <c r="F30" s="15"/>
      <c r="G30" s="15"/>
      <c r="H30" s="15"/>
      <c r="I30" s="15"/>
      <c r="J30" s="4"/>
      <c r="K30" s="1"/>
      <c r="L30" s="1"/>
      <c r="M30" s="1"/>
      <c r="N30" s="1"/>
    </row>
    <row r="31" spans="1:14" x14ac:dyDescent="0.25">
      <c r="A31" s="14" t="s">
        <v>23</v>
      </c>
      <c r="B31" s="15">
        <v>580.32299999999998</v>
      </c>
      <c r="C31" s="15">
        <v>153.11199999999999</v>
      </c>
      <c r="D31" s="17">
        <f t="shared" si="3"/>
        <v>733.43499999999995</v>
      </c>
      <c r="E31" s="15"/>
      <c r="F31" s="15"/>
      <c r="G31" s="15"/>
      <c r="H31" s="15"/>
      <c r="I31" s="15"/>
      <c r="J31" s="4"/>
      <c r="K31" s="1"/>
      <c r="L31" s="1"/>
      <c r="M31" s="1"/>
      <c r="N31" s="1"/>
    </row>
    <row r="32" spans="1:14" ht="15.75" thickBot="1" x14ac:dyDescent="0.3">
      <c r="A32" s="18" t="s">
        <v>24</v>
      </c>
      <c r="B32" s="19">
        <v>4042.681</v>
      </c>
      <c r="C32" s="19">
        <v>504.18599999999998</v>
      </c>
      <c r="D32" s="20">
        <f>SUM(D27:D31)</f>
        <v>4546.8670000000002</v>
      </c>
      <c r="E32" s="15"/>
      <c r="F32" s="15"/>
      <c r="G32" s="15"/>
      <c r="H32" s="15"/>
      <c r="I32" s="15"/>
      <c r="J32" s="4"/>
      <c r="K32" s="1"/>
      <c r="L32" s="1"/>
      <c r="M32" s="1"/>
      <c r="N32" s="1"/>
    </row>
    <row r="33" spans="1:14" ht="15.75" thickTop="1" x14ac:dyDescent="0.25">
      <c r="A33" s="26" t="s">
        <v>45</v>
      </c>
      <c r="B33" s="4"/>
      <c r="C33" s="4"/>
      <c r="D33" s="4"/>
      <c r="E33" s="4"/>
      <c r="F33" s="4"/>
      <c r="G33" s="4"/>
      <c r="H33" s="4"/>
      <c r="I33" s="4"/>
      <c r="J33" s="4"/>
      <c r="K33" s="1"/>
      <c r="L33" s="1"/>
      <c r="M33" s="1"/>
      <c r="N33" s="1"/>
    </row>
    <row r="34" spans="1:1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1"/>
      <c r="L34" s="1"/>
      <c r="M34" s="1"/>
      <c r="N34" s="1"/>
    </row>
    <row r="35" spans="1:1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1"/>
      <c r="L35" s="1"/>
      <c r="M35" s="1"/>
      <c r="N35" s="1"/>
    </row>
    <row r="36" spans="1:14" x14ac:dyDescent="0.25">
      <c r="A36" s="35" t="s">
        <v>61</v>
      </c>
      <c r="B36" s="34"/>
      <c r="C36" s="34"/>
      <c r="D36" s="34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38.25" customHeight="1" x14ac:dyDescent="0.25">
      <c r="A37" s="45"/>
      <c r="B37" s="5" t="s">
        <v>50</v>
      </c>
      <c r="C37" s="5" t="s">
        <v>51</v>
      </c>
      <c r="D37" s="5" t="s">
        <v>52</v>
      </c>
      <c r="E37" s="5" t="s">
        <v>53</v>
      </c>
      <c r="F37" s="33" t="s">
        <v>56</v>
      </c>
      <c r="G37" s="36"/>
      <c r="H37" s="36"/>
      <c r="I37" s="36"/>
      <c r="J37" s="36"/>
      <c r="K37" s="36"/>
      <c r="L37" s="36"/>
      <c r="M37" s="36"/>
      <c r="N37" s="36"/>
    </row>
    <row r="38" spans="1:14" x14ac:dyDescent="0.25">
      <c r="A38" s="8" t="s">
        <v>10</v>
      </c>
      <c r="B38" s="24" t="s">
        <v>18</v>
      </c>
      <c r="C38" s="24" t="s">
        <v>43</v>
      </c>
      <c r="D38" s="24" t="s">
        <v>54</v>
      </c>
      <c r="E38" s="24" t="s">
        <v>55</v>
      </c>
      <c r="F38" s="25" t="s">
        <v>57</v>
      </c>
      <c r="G38" s="36"/>
      <c r="H38" s="36"/>
      <c r="I38" s="36"/>
      <c r="J38" s="36"/>
      <c r="K38" s="36"/>
      <c r="L38" s="36"/>
      <c r="M38" s="36"/>
      <c r="N38" s="36"/>
    </row>
    <row r="39" spans="1:14" x14ac:dyDescent="0.25">
      <c r="A39" s="14" t="s">
        <v>19</v>
      </c>
      <c r="B39" s="15">
        <v>1198.5</v>
      </c>
      <c r="C39" s="15">
        <v>39.799999999999997</v>
      </c>
      <c r="D39" s="15">
        <v>0</v>
      </c>
      <c r="E39" s="15">
        <v>0</v>
      </c>
      <c r="F39" s="17">
        <f>SUM(B39:E39)</f>
        <v>1238.3</v>
      </c>
      <c r="G39" s="36"/>
      <c r="H39" s="36"/>
      <c r="I39" s="36"/>
      <c r="J39" s="36"/>
      <c r="K39" s="36"/>
      <c r="L39" s="36"/>
      <c r="M39" s="36"/>
      <c r="N39" s="36"/>
    </row>
    <row r="40" spans="1:14" x14ac:dyDescent="0.25">
      <c r="A40" s="14" t="s">
        <v>20</v>
      </c>
      <c r="B40" s="15">
        <v>851.80100000000004</v>
      </c>
      <c r="C40" s="15">
        <v>16.332999999999998</v>
      </c>
      <c r="D40" s="15">
        <v>0</v>
      </c>
      <c r="E40" s="15">
        <v>5.3650000000000002</v>
      </c>
      <c r="F40" s="17">
        <f t="shared" ref="F40:F43" si="4">SUM(B40:E40)</f>
        <v>873.49900000000002</v>
      </c>
      <c r="G40" s="36"/>
      <c r="H40" s="36"/>
      <c r="I40" s="36"/>
      <c r="J40" s="36"/>
      <c r="K40" s="36"/>
      <c r="L40" s="36"/>
      <c r="M40" s="36"/>
      <c r="N40" s="36"/>
    </row>
    <row r="41" spans="1:14" x14ac:dyDescent="0.25">
      <c r="A41" s="14" t="s">
        <v>21</v>
      </c>
      <c r="B41" s="15">
        <v>1011.849</v>
      </c>
      <c r="C41" s="15">
        <v>251.97499999999999</v>
      </c>
      <c r="D41" s="15">
        <v>0</v>
      </c>
      <c r="E41" s="15">
        <v>6.08</v>
      </c>
      <c r="F41" s="17">
        <f t="shared" si="4"/>
        <v>1269.904</v>
      </c>
      <c r="G41" s="36"/>
      <c r="H41" s="36"/>
      <c r="I41" s="36"/>
      <c r="J41" s="36"/>
      <c r="K41" s="36"/>
      <c r="L41" s="36"/>
      <c r="M41" s="36"/>
      <c r="N41" s="36"/>
    </row>
    <row r="42" spans="1:14" x14ac:dyDescent="0.25">
      <c r="A42" s="14" t="s">
        <v>22</v>
      </c>
      <c r="B42" s="15">
        <v>1796.4</v>
      </c>
      <c r="C42" s="15">
        <v>42.966000000000001</v>
      </c>
      <c r="D42" s="15">
        <v>0</v>
      </c>
      <c r="E42" s="15">
        <v>0</v>
      </c>
      <c r="F42" s="17">
        <f t="shared" si="4"/>
        <v>1839.366</v>
      </c>
      <c r="G42" s="36"/>
      <c r="H42" s="36"/>
      <c r="I42" s="36"/>
      <c r="J42" s="36"/>
      <c r="K42" s="36"/>
      <c r="L42" s="36"/>
      <c r="M42" s="36"/>
      <c r="N42" s="36"/>
    </row>
    <row r="43" spans="1:14" x14ac:dyDescent="0.25">
      <c r="A43" s="14" t="s">
        <v>23</v>
      </c>
      <c r="B43" s="15">
        <v>380</v>
      </c>
      <c r="C43" s="15">
        <v>153.11199999999999</v>
      </c>
      <c r="D43" s="15">
        <v>0</v>
      </c>
      <c r="E43" s="15">
        <v>0</v>
      </c>
      <c r="F43" s="17">
        <f t="shared" si="4"/>
        <v>533.11199999999997</v>
      </c>
      <c r="G43" s="36"/>
      <c r="H43" s="36"/>
      <c r="I43" s="36"/>
      <c r="J43" s="36"/>
      <c r="K43" s="36"/>
      <c r="L43" s="36"/>
      <c r="M43" s="36"/>
      <c r="N43" s="36"/>
    </row>
    <row r="44" spans="1:14" ht="15.75" thickBot="1" x14ac:dyDescent="0.3">
      <c r="A44" s="18" t="s">
        <v>24</v>
      </c>
      <c r="B44" s="19">
        <v>5238.55</v>
      </c>
      <c r="C44" s="19">
        <v>504.18599999999998</v>
      </c>
      <c r="D44" s="19">
        <v>0</v>
      </c>
      <c r="E44" s="19">
        <v>11.445</v>
      </c>
      <c r="F44" s="20">
        <f>SUM(F39:F43)</f>
        <v>5754.1809999999996</v>
      </c>
      <c r="G44" s="36"/>
      <c r="H44" s="36"/>
      <c r="I44" s="36"/>
      <c r="J44" s="36"/>
      <c r="K44" s="36"/>
      <c r="L44" s="36"/>
      <c r="M44" s="36"/>
      <c r="N44" s="36"/>
    </row>
    <row r="45" spans="1:14" ht="15.75" thickTop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14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</sheetData>
  <mergeCells count="3">
    <mergeCell ref="A24:N24"/>
    <mergeCell ref="A2:N2"/>
    <mergeCell ref="A13:N1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31" workbookViewId="0">
      <selection activeCell="D52" sqref="D52"/>
    </sheetView>
  </sheetViews>
  <sheetFormatPr defaultRowHeight="15" x14ac:dyDescent="0.25"/>
  <cols>
    <col min="1" max="1" width="15.5703125" customWidth="1"/>
    <col min="2" max="2" width="14.85546875" customWidth="1"/>
    <col min="3" max="3" width="17.5703125" customWidth="1"/>
    <col min="4" max="4" width="20.5703125" customWidth="1"/>
    <col min="5" max="5" width="16.28515625" customWidth="1"/>
    <col min="6" max="6" width="18.85546875" customWidth="1"/>
    <col min="7" max="7" width="16" customWidth="1"/>
    <col min="8" max="8" width="11.7109375" customWidth="1"/>
    <col min="13" max="13" width="15.140625" customWidth="1"/>
    <col min="14" max="14" width="12.140625" customWidth="1"/>
  </cols>
  <sheetData>
    <row r="1" spans="1:15" x14ac:dyDescent="0.25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"/>
    </row>
    <row r="2" spans="1:15" x14ac:dyDescent="0.25">
      <c r="A2" s="2"/>
      <c r="B2" s="47" t="s">
        <v>0</v>
      </c>
      <c r="C2" s="47"/>
      <c r="D2" s="47"/>
      <c r="E2" s="47"/>
      <c r="F2" s="47"/>
      <c r="G2" s="47"/>
      <c r="H2" s="47"/>
      <c r="I2" s="3"/>
      <c r="J2" s="48" t="s">
        <v>1</v>
      </c>
      <c r="K2" s="4"/>
      <c r="L2" s="3"/>
      <c r="M2" s="48" t="s">
        <v>2</v>
      </c>
      <c r="N2" s="1"/>
      <c r="O2" s="1"/>
    </row>
    <row r="3" spans="1:15" ht="45" x14ac:dyDescent="0.25">
      <c r="A3" s="5"/>
      <c r="B3" s="6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6" t="s">
        <v>8</v>
      </c>
      <c r="H3" s="7" t="s">
        <v>9</v>
      </c>
      <c r="I3" s="3"/>
      <c r="J3" s="49"/>
      <c r="K3" s="4"/>
      <c r="L3" s="4"/>
      <c r="M3" s="49"/>
      <c r="N3" s="1"/>
      <c r="O3" s="1"/>
    </row>
    <row r="4" spans="1:15" ht="24" x14ac:dyDescent="0.25">
      <c r="A4" s="8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10" t="s">
        <v>15</v>
      </c>
      <c r="G4" s="11" t="s">
        <v>16</v>
      </c>
      <c r="H4" s="10" t="s">
        <v>17</v>
      </c>
      <c r="I4" s="4"/>
      <c r="J4" s="12" t="s">
        <v>18</v>
      </c>
      <c r="K4" s="13"/>
      <c r="L4" s="13"/>
      <c r="M4" s="12" t="s">
        <v>17</v>
      </c>
      <c r="N4" s="1"/>
      <c r="O4" s="1"/>
    </row>
    <row r="5" spans="1:15" x14ac:dyDescent="0.25">
      <c r="A5" s="14" t="s">
        <v>19</v>
      </c>
      <c r="B5" s="27">
        <v>21924965</v>
      </c>
      <c r="C5" s="27">
        <v>4824882</v>
      </c>
      <c r="D5" s="27">
        <v>46497</v>
      </c>
      <c r="E5" s="27">
        <v>543783</v>
      </c>
      <c r="F5" s="27">
        <v>27356496</v>
      </c>
      <c r="G5" s="27">
        <v>1959111</v>
      </c>
      <c r="H5" s="16">
        <f>SUM(F5:G5)</f>
        <v>29315607</v>
      </c>
      <c r="I5" s="4"/>
      <c r="J5" s="27">
        <v>1040911</v>
      </c>
      <c r="L5" s="4"/>
      <c r="M5" s="17" t="e">
        <f>#REF!+H5</f>
        <v>#REF!</v>
      </c>
      <c r="N5" s="1"/>
      <c r="O5" s="1"/>
    </row>
    <row r="6" spans="1:15" x14ac:dyDescent="0.25">
      <c r="A6" s="14" t="s">
        <v>20</v>
      </c>
      <c r="B6" s="27">
        <v>11030300</v>
      </c>
      <c r="C6" s="27">
        <v>2114485</v>
      </c>
      <c r="D6" s="27">
        <v>22823</v>
      </c>
      <c r="E6" s="27">
        <v>484366</v>
      </c>
      <c r="F6" s="27">
        <v>13649035</v>
      </c>
      <c r="G6" s="27">
        <v>1110471</v>
      </c>
      <c r="H6" s="16">
        <f>SUM(F6:G6)</f>
        <v>14759506</v>
      </c>
      <c r="I6" s="4"/>
      <c r="J6" s="27">
        <v>516487</v>
      </c>
      <c r="L6" s="4"/>
      <c r="M6" s="17" t="e">
        <f>#REF!+H6</f>
        <v>#REF!</v>
      </c>
      <c r="N6" s="1"/>
      <c r="O6" s="1"/>
    </row>
    <row r="7" spans="1:15" x14ac:dyDescent="0.25">
      <c r="A7" s="14" t="s">
        <v>21</v>
      </c>
      <c r="B7" s="27">
        <v>15231544</v>
      </c>
      <c r="C7" s="27">
        <v>2901840</v>
      </c>
      <c r="D7" s="27">
        <v>99333</v>
      </c>
      <c r="E7" s="27">
        <v>396221</v>
      </c>
      <c r="F7" s="27">
        <v>18660582</v>
      </c>
      <c r="G7" s="27">
        <v>1597419</v>
      </c>
      <c r="H7" s="16">
        <f>SUM(F7:G7)</f>
        <v>20258001</v>
      </c>
      <c r="I7" s="4"/>
      <c r="J7" s="27">
        <v>943980</v>
      </c>
      <c r="L7" s="4"/>
      <c r="M7" s="17" t="e">
        <f>#REF!+H7</f>
        <v>#REF!</v>
      </c>
      <c r="N7" s="1"/>
      <c r="O7" s="1"/>
    </row>
    <row r="8" spans="1:15" x14ac:dyDescent="0.25">
      <c r="A8" s="14" t="s">
        <v>22</v>
      </c>
      <c r="B8" s="27">
        <v>15029692</v>
      </c>
      <c r="C8" s="27">
        <v>2971958</v>
      </c>
      <c r="D8" s="27">
        <v>151552</v>
      </c>
      <c r="E8" s="27">
        <v>520875</v>
      </c>
      <c r="F8" s="27">
        <v>18735625</v>
      </c>
      <c r="G8" s="27">
        <v>1621177</v>
      </c>
      <c r="H8" s="16">
        <f>SUM(F8:G8)</f>
        <v>20356802</v>
      </c>
      <c r="I8" s="4"/>
      <c r="J8" s="27">
        <v>1065902</v>
      </c>
      <c r="L8" s="4"/>
      <c r="M8" s="17" t="e">
        <f>#REF!+H8</f>
        <v>#REF!</v>
      </c>
      <c r="N8" s="1"/>
      <c r="O8" s="1"/>
    </row>
    <row r="9" spans="1:15" x14ac:dyDescent="0.25">
      <c r="A9" s="14" t="s">
        <v>23</v>
      </c>
      <c r="B9" s="27">
        <v>7567988</v>
      </c>
      <c r="C9" s="27">
        <v>1397396</v>
      </c>
      <c r="D9" s="27">
        <v>191419</v>
      </c>
      <c r="E9" s="27">
        <v>125911</v>
      </c>
      <c r="F9" s="27">
        <v>9300102</v>
      </c>
      <c r="G9" s="27">
        <v>779009</v>
      </c>
      <c r="H9" s="16">
        <f>SUM(F9:G9)</f>
        <v>10079111</v>
      </c>
      <c r="I9" s="4"/>
      <c r="J9" s="27">
        <v>245674</v>
      </c>
      <c r="L9" s="4"/>
      <c r="M9" s="17" t="e">
        <f>#REF!+H9</f>
        <v>#REF!</v>
      </c>
      <c r="N9" s="1"/>
      <c r="O9" s="1"/>
    </row>
    <row r="10" spans="1:15" ht="15.75" thickBot="1" x14ac:dyDescent="0.3">
      <c r="A10" s="18" t="s">
        <v>24</v>
      </c>
      <c r="B10" s="28">
        <v>70784489</v>
      </c>
      <c r="C10" s="28">
        <v>14210561</v>
      </c>
      <c r="D10" s="28">
        <v>511624</v>
      </c>
      <c r="E10" s="28">
        <v>2071156</v>
      </c>
      <c r="F10" s="28">
        <v>87701840</v>
      </c>
      <c r="G10" s="28">
        <v>7067187</v>
      </c>
      <c r="H10" s="20">
        <f t="shared" ref="H10" si="0">SUM(H5:H9)</f>
        <v>94769027</v>
      </c>
      <c r="I10" s="4"/>
      <c r="J10" s="28">
        <v>3812954</v>
      </c>
      <c r="L10" s="4"/>
      <c r="M10" s="20" t="e">
        <f>#REF!+H10</f>
        <v>#REF!</v>
      </c>
      <c r="N10" s="1"/>
      <c r="O10" s="1"/>
    </row>
    <row r="11" spans="1:15" ht="15.75" thickTop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4"/>
      <c r="K11" s="1"/>
      <c r="L11" s="1"/>
      <c r="M11" s="21"/>
      <c r="N11" s="1"/>
      <c r="O11" s="1"/>
    </row>
    <row r="12" spans="1:15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4"/>
      <c r="K12" s="1"/>
      <c r="L12" s="1"/>
      <c r="M12" s="1"/>
      <c r="N12" s="1"/>
      <c r="O12" s="1"/>
    </row>
    <row r="13" spans="1:15" x14ac:dyDescent="0.25">
      <c r="A13" s="46" t="s">
        <v>47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1"/>
    </row>
    <row r="14" spans="1:15" ht="75" x14ac:dyDescent="0.25">
      <c r="A14" s="22"/>
      <c r="B14" s="5" t="s">
        <v>25</v>
      </c>
      <c r="C14" s="5" t="s">
        <v>26</v>
      </c>
      <c r="D14" s="5" t="s">
        <v>27</v>
      </c>
      <c r="E14" s="5" t="s">
        <v>28</v>
      </c>
      <c r="F14" s="5" t="s">
        <v>29</v>
      </c>
      <c r="G14" s="5" t="s">
        <v>5</v>
      </c>
      <c r="H14" s="5" t="s">
        <v>6</v>
      </c>
      <c r="I14" s="7" t="s">
        <v>30</v>
      </c>
      <c r="J14" s="4"/>
      <c r="K14" s="1"/>
      <c r="L14" s="1"/>
      <c r="M14" s="1"/>
      <c r="N14" s="1"/>
      <c r="O14" s="1"/>
    </row>
    <row r="15" spans="1:15" ht="15.75" thickBot="1" x14ac:dyDescent="0.3">
      <c r="A15" s="8" t="s">
        <v>10</v>
      </c>
      <c r="B15" s="9" t="s">
        <v>31</v>
      </c>
      <c r="C15" s="9" t="s">
        <v>32</v>
      </c>
      <c r="D15" s="9" t="s">
        <v>33</v>
      </c>
      <c r="E15" s="9" t="s">
        <v>34</v>
      </c>
      <c r="F15" s="9" t="s">
        <v>35</v>
      </c>
      <c r="G15" s="9" t="s">
        <v>36</v>
      </c>
      <c r="H15" s="9" t="s">
        <v>37</v>
      </c>
      <c r="I15" s="12" t="s">
        <v>38</v>
      </c>
      <c r="J15" s="4"/>
      <c r="K15" s="30"/>
      <c r="L15" s="1"/>
      <c r="M15" s="1"/>
      <c r="N15" s="1"/>
      <c r="O15" s="1"/>
    </row>
    <row r="16" spans="1:15" x14ac:dyDescent="0.25">
      <c r="A16" s="14" t="s">
        <v>19</v>
      </c>
      <c r="B16" s="27">
        <v>417162</v>
      </c>
      <c r="C16" s="27">
        <v>7004</v>
      </c>
      <c r="D16" s="27">
        <v>120926</v>
      </c>
      <c r="E16" s="31">
        <v>45081</v>
      </c>
      <c r="F16" s="27">
        <v>148859</v>
      </c>
      <c r="G16" s="27">
        <v>36890</v>
      </c>
      <c r="H16" s="27">
        <v>13574</v>
      </c>
      <c r="I16" s="16">
        <f>SUM(B16:H16)</f>
        <v>789496</v>
      </c>
      <c r="J16" s="4"/>
      <c r="L16" s="1"/>
      <c r="M16" s="1"/>
      <c r="N16" s="1"/>
      <c r="O16" s="1"/>
    </row>
    <row r="17" spans="1:15" x14ac:dyDescent="0.25">
      <c r="A17" s="14" t="s">
        <v>20</v>
      </c>
      <c r="B17" s="27">
        <v>315579</v>
      </c>
      <c r="C17" s="27">
        <v>5238</v>
      </c>
      <c r="D17" s="27">
        <v>86943</v>
      </c>
      <c r="E17" s="31">
        <v>5154</v>
      </c>
      <c r="F17" s="27">
        <v>84689</v>
      </c>
      <c r="G17" s="27">
        <v>32051</v>
      </c>
      <c r="H17" s="27">
        <v>17990</v>
      </c>
      <c r="I17" s="16">
        <f>SUM(B17:H17)</f>
        <v>547644</v>
      </c>
      <c r="J17" s="15"/>
      <c r="L17" s="1"/>
      <c r="M17" s="1"/>
      <c r="N17" s="1"/>
      <c r="O17" s="1"/>
    </row>
    <row r="18" spans="1:15" x14ac:dyDescent="0.25">
      <c r="A18" s="14" t="s">
        <v>21</v>
      </c>
      <c r="B18" s="27">
        <v>172017</v>
      </c>
      <c r="C18" s="27">
        <v>6220</v>
      </c>
      <c r="D18" s="27">
        <v>112149</v>
      </c>
      <c r="E18" s="31">
        <v>11946</v>
      </c>
      <c r="F18" s="27">
        <v>80858</v>
      </c>
      <c r="G18" s="27">
        <v>61797</v>
      </c>
      <c r="H18" s="27">
        <v>18271</v>
      </c>
      <c r="I18" s="16">
        <f>SUM(B18:H18)</f>
        <v>463258</v>
      </c>
      <c r="J18" s="4"/>
      <c r="L18" s="1"/>
      <c r="M18" s="1"/>
      <c r="N18" s="1"/>
      <c r="O18" s="1"/>
    </row>
    <row r="19" spans="1:15" x14ac:dyDescent="0.25">
      <c r="A19" s="14" t="s">
        <v>22</v>
      </c>
      <c r="B19" s="27">
        <v>265361</v>
      </c>
      <c r="C19" s="27">
        <v>7899</v>
      </c>
      <c r="D19" s="27">
        <v>167496</v>
      </c>
      <c r="E19" s="31">
        <v>21511</v>
      </c>
      <c r="F19" s="27">
        <v>62786</v>
      </c>
      <c r="G19" s="27">
        <v>8527</v>
      </c>
      <c r="H19" s="27">
        <v>8855</v>
      </c>
      <c r="I19" s="16">
        <f>SUM(B19:H19)</f>
        <v>542435</v>
      </c>
      <c r="J19" s="4"/>
      <c r="L19" s="1"/>
      <c r="M19" s="1"/>
      <c r="N19" s="1"/>
      <c r="O19" s="1"/>
    </row>
    <row r="20" spans="1:15" ht="15.75" thickBot="1" x14ac:dyDescent="0.3">
      <c r="A20" s="14" t="s">
        <v>23</v>
      </c>
      <c r="B20" s="27">
        <v>133787</v>
      </c>
      <c r="C20" s="27">
        <v>2629</v>
      </c>
      <c r="D20" s="27">
        <v>55745</v>
      </c>
      <c r="E20" s="31">
        <v>21210</v>
      </c>
      <c r="F20" s="27">
        <v>38638</v>
      </c>
      <c r="G20" s="27">
        <v>354</v>
      </c>
      <c r="H20" s="27">
        <v>3583</v>
      </c>
      <c r="I20" s="16">
        <f>SUM(B20:H20)</f>
        <v>255946</v>
      </c>
      <c r="J20" s="4"/>
      <c r="L20" s="1"/>
      <c r="M20" s="1"/>
      <c r="N20" s="1"/>
      <c r="O20" s="1"/>
    </row>
    <row r="21" spans="1:15" ht="15.75" thickBot="1" x14ac:dyDescent="0.3">
      <c r="A21" s="18" t="s">
        <v>24</v>
      </c>
      <c r="B21" s="28">
        <v>1303906</v>
      </c>
      <c r="C21" s="28">
        <v>28990</v>
      </c>
      <c r="D21" s="28">
        <v>543259</v>
      </c>
      <c r="E21" s="28">
        <f>E16+E17+E18+E19+E20</f>
        <v>104902</v>
      </c>
      <c r="F21" s="28">
        <v>415830</v>
      </c>
      <c r="G21" s="28">
        <v>139619</v>
      </c>
      <c r="H21" s="28">
        <v>62273</v>
      </c>
      <c r="I21" s="20">
        <f t="shared" ref="I21" si="1">SUM(I16:I20)</f>
        <v>2598779</v>
      </c>
      <c r="J21" s="4"/>
      <c r="K21" s="32"/>
      <c r="L21" s="1"/>
      <c r="M21" s="1"/>
      <c r="N21" s="1"/>
      <c r="O21" s="1"/>
    </row>
    <row r="22" spans="1:15" ht="15.75" thickTop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4"/>
      <c r="L22" s="1"/>
      <c r="M22" s="1"/>
      <c r="N22" s="1"/>
      <c r="O22" s="1"/>
    </row>
    <row r="23" spans="1:1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4"/>
      <c r="K23" s="1"/>
      <c r="L23" s="1"/>
      <c r="M23" s="1"/>
      <c r="N23" s="1"/>
      <c r="O23" s="1"/>
    </row>
    <row r="24" spans="1:15" x14ac:dyDescent="0.25">
      <c r="A24" s="46" t="s">
        <v>48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1"/>
    </row>
    <row r="25" spans="1:15" ht="60" x14ac:dyDescent="0.25">
      <c r="A25" s="2"/>
      <c r="B25" s="5" t="s">
        <v>39</v>
      </c>
      <c r="C25" s="5" t="s">
        <v>40</v>
      </c>
      <c r="D25" s="23" t="s">
        <v>41</v>
      </c>
      <c r="E25" s="15"/>
      <c r="F25" s="15"/>
      <c r="G25" s="15"/>
      <c r="H25" s="15"/>
      <c r="I25" s="15"/>
      <c r="J25" s="4"/>
      <c r="K25" s="1"/>
      <c r="L25" s="1"/>
      <c r="M25" s="1"/>
      <c r="N25" s="1"/>
      <c r="O25" s="1"/>
    </row>
    <row r="26" spans="1:15" x14ac:dyDescent="0.25">
      <c r="A26" s="8" t="s">
        <v>10</v>
      </c>
      <c r="B26" s="24" t="s">
        <v>42</v>
      </c>
      <c r="C26" s="24" t="s">
        <v>43</v>
      </c>
      <c r="D26" s="25" t="s">
        <v>44</v>
      </c>
      <c r="E26" s="15"/>
      <c r="F26" s="15"/>
      <c r="G26" s="15"/>
      <c r="H26" s="15"/>
      <c r="I26" s="15"/>
      <c r="J26" s="4"/>
      <c r="K26" s="1"/>
      <c r="L26" s="1"/>
      <c r="M26" s="1"/>
      <c r="N26" s="1"/>
      <c r="O26" s="1"/>
    </row>
    <row r="27" spans="1:15" x14ac:dyDescent="0.25">
      <c r="A27" s="14" t="s">
        <v>19</v>
      </c>
      <c r="B27" s="27">
        <v>966957</v>
      </c>
      <c r="C27" s="27">
        <v>13565</v>
      </c>
      <c r="D27" s="17" t="e">
        <f>#REF!+#REF!</f>
        <v>#REF!</v>
      </c>
      <c r="F27" s="15"/>
      <c r="G27" s="15"/>
      <c r="H27" s="15"/>
      <c r="I27" s="15"/>
      <c r="J27" s="4"/>
      <c r="K27" s="1"/>
      <c r="L27" s="1"/>
      <c r="M27" s="1"/>
      <c r="N27" s="1"/>
      <c r="O27" s="1"/>
    </row>
    <row r="28" spans="1:15" x14ac:dyDescent="0.25">
      <c r="A28" s="14" t="s">
        <v>20</v>
      </c>
      <c r="B28" s="27">
        <v>715796</v>
      </c>
      <c r="C28" s="27">
        <v>49809</v>
      </c>
      <c r="D28" s="17" t="e">
        <f>#REF!+#REF!</f>
        <v>#REF!</v>
      </c>
      <c r="F28" s="15"/>
      <c r="G28" s="15"/>
      <c r="H28" s="15"/>
      <c r="I28" s="15"/>
      <c r="J28" s="4"/>
      <c r="K28" s="1"/>
      <c r="L28" s="1"/>
      <c r="M28" s="1"/>
      <c r="N28" s="1"/>
      <c r="O28" s="1"/>
    </row>
    <row r="29" spans="1:15" x14ac:dyDescent="0.25">
      <c r="A29" s="14" t="s">
        <v>21</v>
      </c>
      <c r="B29" s="27">
        <v>1018130</v>
      </c>
      <c r="C29" s="27">
        <v>67535</v>
      </c>
      <c r="D29" s="17" t="e">
        <f>#REF!+#REF!</f>
        <v>#REF!</v>
      </c>
      <c r="F29" s="15"/>
      <c r="G29" s="15"/>
      <c r="H29" s="15"/>
      <c r="I29" s="15"/>
      <c r="J29" s="4"/>
      <c r="K29" s="1"/>
      <c r="L29" s="1"/>
      <c r="M29" s="1"/>
      <c r="N29" s="1"/>
      <c r="O29" s="1"/>
    </row>
    <row r="30" spans="1:15" x14ac:dyDescent="0.25">
      <c r="A30" s="14" t="s">
        <v>22</v>
      </c>
      <c r="B30" s="27">
        <v>1458884</v>
      </c>
      <c r="C30" s="27">
        <v>53019</v>
      </c>
      <c r="D30" s="17" t="e">
        <f>#REF!+#REF!</f>
        <v>#REF!</v>
      </c>
      <c r="F30" s="15"/>
      <c r="G30" s="15"/>
      <c r="H30" s="15"/>
      <c r="I30" s="15"/>
      <c r="J30" s="4"/>
      <c r="K30" s="1"/>
      <c r="L30" s="1"/>
      <c r="M30" s="1"/>
      <c r="N30" s="1"/>
      <c r="O30" s="1"/>
    </row>
    <row r="31" spans="1:15" x14ac:dyDescent="0.25">
      <c r="A31" s="14" t="s">
        <v>23</v>
      </c>
      <c r="B31" s="27">
        <v>757663</v>
      </c>
      <c r="C31" s="27">
        <v>27700</v>
      </c>
      <c r="D31" s="17" t="e">
        <f>#REF!+#REF!</f>
        <v>#REF!</v>
      </c>
      <c r="F31" s="15"/>
      <c r="G31" s="15"/>
      <c r="H31" s="15"/>
      <c r="I31" s="15"/>
      <c r="J31" s="4"/>
      <c r="K31" s="1"/>
      <c r="L31" s="1"/>
      <c r="M31" s="1"/>
      <c r="N31" s="1"/>
      <c r="O31" s="1"/>
    </row>
    <row r="32" spans="1:15" ht="15.75" thickBot="1" x14ac:dyDescent="0.3">
      <c r="A32" s="18" t="s">
        <v>24</v>
      </c>
      <c r="B32" s="28">
        <v>4917430</v>
      </c>
      <c r="C32" s="28">
        <v>211628</v>
      </c>
      <c r="D32" s="20" t="e">
        <f>SUM(D27:D31)</f>
        <v>#REF!</v>
      </c>
      <c r="F32" s="15"/>
      <c r="G32" s="15"/>
      <c r="H32" s="15"/>
      <c r="I32" s="15"/>
      <c r="J32" s="4"/>
      <c r="K32" s="1"/>
      <c r="L32" s="1"/>
      <c r="M32" s="1"/>
      <c r="N32" s="1"/>
      <c r="O32" s="1"/>
    </row>
    <row r="33" spans="1:15" ht="15.75" thickTop="1" x14ac:dyDescent="0.25">
      <c r="A33" s="26" t="s">
        <v>45</v>
      </c>
      <c r="B33" s="4"/>
      <c r="C33" s="4"/>
      <c r="D33" s="4"/>
      <c r="E33" s="4"/>
      <c r="F33" s="4"/>
      <c r="G33" s="4"/>
      <c r="H33" s="4"/>
      <c r="I33" s="4"/>
      <c r="J33" s="4"/>
      <c r="K33" s="1"/>
      <c r="L33" s="1"/>
      <c r="M33" s="1"/>
      <c r="N33" s="1"/>
      <c r="O33" s="1"/>
    </row>
    <row r="34" spans="1:1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1"/>
      <c r="L34" s="1"/>
      <c r="M34" s="1"/>
      <c r="N34" s="1"/>
      <c r="O34" s="1"/>
    </row>
    <row r="37" spans="1:15" x14ac:dyDescent="0.25">
      <c r="A37" s="35" t="s">
        <v>49</v>
      </c>
      <c r="B37" s="34"/>
      <c r="C37" s="34"/>
      <c r="D37" s="34"/>
      <c r="E37" s="37"/>
      <c r="F37" s="37"/>
      <c r="G37" s="37"/>
    </row>
    <row r="38" spans="1:15" x14ac:dyDescent="0.25">
      <c r="A38" s="36"/>
      <c r="B38" s="36"/>
      <c r="C38" s="36"/>
      <c r="D38" s="36"/>
      <c r="E38" s="36"/>
      <c r="F38" s="36"/>
      <c r="G38" s="36"/>
    </row>
    <row r="39" spans="1:15" ht="45" x14ac:dyDescent="0.25">
      <c r="A39" s="2"/>
      <c r="B39" s="5" t="s">
        <v>50</v>
      </c>
      <c r="C39" s="5" t="s">
        <v>51</v>
      </c>
      <c r="D39" s="5" t="s">
        <v>52</v>
      </c>
      <c r="E39" s="5" t="s">
        <v>53</v>
      </c>
      <c r="F39" s="33" t="s">
        <v>56</v>
      </c>
      <c r="G39" s="36"/>
    </row>
    <row r="40" spans="1:15" x14ac:dyDescent="0.25">
      <c r="A40" s="8" t="s">
        <v>10</v>
      </c>
      <c r="B40" s="24" t="s">
        <v>18</v>
      </c>
      <c r="C40" s="24" t="s">
        <v>43</v>
      </c>
      <c r="D40" s="24" t="s">
        <v>54</v>
      </c>
      <c r="E40" s="24" t="s">
        <v>55</v>
      </c>
      <c r="F40" s="25" t="s">
        <v>44</v>
      </c>
      <c r="G40" s="36"/>
    </row>
    <row r="41" spans="1:15" x14ac:dyDescent="0.25">
      <c r="A41" s="14" t="s">
        <v>19</v>
      </c>
      <c r="B41" s="27">
        <v>1040911</v>
      </c>
      <c r="C41" s="27">
        <v>13565</v>
      </c>
      <c r="D41" s="15"/>
      <c r="E41" s="27">
        <v>2962</v>
      </c>
      <c r="F41" s="17">
        <f>B41+C41+D41+E41</f>
        <v>1057438</v>
      </c>
    </row>
    <row r="42" spans="1:15" x14ac:dyDescent="0.25">
      <c r="A42" s="14" t="s">
        <v>20</v>
      </c>
      <c r="B42" s="27">
        <v>516487</v>
      </c>
      <c r="C42" s="27">
        <v>49809</v>
      </c>
      <c r="D42" s="27">
        <v>160</v>
      </c>
      <c r="E42" s="27">
        <v>20183</v>
      </c>
      <c r="F42" s="17" t="e">
        <f>B42+C42+#REF!+E42</f>
        <v>#REF!</v>
      </c>
    </row>
    <row r="43" spans="1:15" x14ac:dyDescent="0.25">
      <c r="A43" s="14" t="s">
        <v>21</v>
      </c>
      <c r="B43" s="27">
        <v>943980</v>
      </c>
      <c r="C43" s="27">
        <v>67535</v>
      </c>
      <c r="D43" s="27">
        <v>23011</v>
      </c>
      <c r="E43" s="27">
        <v>33282</v>
      </c>
      <c r="F43" s="17" t="e">
        <f>B43+C43+#REF!+E43</f>
        <v>#REF!</v>
      </c>
    </row>
    <row r="44" spans="1:15" x14ac:dyDescent="0.25">
      <c r="A44" s="14" t="s">
        <v>22</v>
      </c>
      <c r="B44" s="27">
        <v>1065902</v>
      </c>
      <c r="C44" s="27">
        <v>53019</v>
      </c>
      <c r="E44" s="27">
        <v>0</v>
      </c>
      <c r="F44" s="17" t="e">
        <f>B44+C44+#REF!+E44</f>
        <v>#REF!</v>
      </c>
    </row>
    <row r="45" spans="1:15" x14ac:dyDescent="0.25">
      <c r="A45" s="14" t="s">
        <v>23</v>
      </c>
      <c r="B45" s="27">
        <v>245674</v>
      </c>
      <c r="C45" s="27">
        <v>27700</v>
      </c>
      <c r="D45" s="27">
        <v>-6</v>
      </c>
      <c r="E45" s="27">
        <v>1076</v>
      </c>
      <c r="F45" s="17" t="e">
        <f>B45+C45+#REF!+E45</f>
        <v>#REF!</v>
      </c>
    </row>
    <row r="46" spans="1:15" ht="15.75" thickBot="1" x14ac:dyDescent="0.3">
      <c r="A46" s="18" t="s">
        <v>24</v>
      </c>
      <c r="B46" s="28">
        <v>3812954</v>
      </c>
      <c r="C46" s="28">
        <v>211628</v>
      </c>
      <c r="D46" s="28">
        <v>23165</v>
      </c>
      <c r="E46" s="28">
        <v>57503</v>
      </c>
      <c r="F46" s="20" t="e">
        <f>B46+C46+#REF!+E46</f>
        <v>#REF!</v>
      </c>
      <c r="G46" s="36"/>
    </row>
    <row r="47" spans="1:15" ht="15.75" thickTop="1" x14ac:dyDescent="0.25">
      <c r="A47" s="36"/>
      <c r="B47" s="36"/>
      <c r="C47" s="36"/>
      <c r="D47" s="36"/>
      <c r="E47" s="36"/>
      <c r="F47" s="36"/>
      <c r="G47" s="36"/>
    </row>
    <row r="48" spans="1:15" x14ac:dyDescent="0.25">
      <c r="A48" s="36"/>
      <c r="B48" s="36"/>
      <c r="C48" s="36"/>
      <c r="D48" s="36"/>
      <c r="E48" s="36"/>
      <c r="F48" s="36"/>
      <c r="G48" s="36"/>
    </row>
  </sheetData>
  <mergeCells count="6">
    <mergeCell ref="A24:N24"/>
    <mergeCell ref="A1:N1"/>
    <mergeCell ref="B2:H2"/>
    <mergeCell ref="J2:J3"/>
    <mergeCell ref="M2:M3"/>
    <mergeCell ref="A13:N13"/>
  </mergeCells>
  <conditionalFormatting sqref="J17 A11:I12 G5:G9 F16:H20 B16:D20 A22:I23 F25:I32 E25:E26 B27:B32 B5:E9 B41:C45 E41:E45 D41">
    <cfRule type="cellIs" dxfId="1" priority="3" stopIfTrue="1" operator="equal">
      <formula>0</formula>
    </cfRule>
    <cfRule type="cellIs" dxfId="0" priority="4" stopIfTrue="1" operator="between">
      <formula>0.499999999</formula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Mio</vt:lpstr>
      <vt:lpstr>1000 kr</vt:lpstr>
      <vt:lpstr>Ark3</vt:lpstr>
    </vt:vector>
  </TitlesOfParts>
  <Company>Danske Regioner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Cathrina Dybdahl Jørgensen</dc:creator>
  <cp:lastModifiedBy>Mette Dalgaard Nielsen, MDN.</cp:lastModifiedBy>
  <dcterms:created xsi:type="dcterms:W3CDTF">2011-06-14T09:00:42Z</dcterms:created>
  <dcterms:modified xsi:type="dcterms:W3CDTF">2013-08-23T13:03:01Z</dcterms:modified>
</cp:coreProperties>
</file>