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410" activeTab="2"/>
  </bookViews>
  <sheets>
    <sheet name="Besparelser" sheetId="1" r:id="rId1"/>
    <sheet name="Optioner" sheetId="2" r:id="rId2"/>
    <sheet name="Vurderingsark" sheetId="3" r:id="rId3"/>
  </sheets>
  <definedNames>
    <definedName name="_xlnm._FilterDatabase" localSheetId="0" hidden="1">'Besparelser'!$B$5:$K$14</definedName>
    <definedName name="_xlnm._FilterDatabase" localSheetId="1" hidden="1">'Optioner'!$B$5:$K$30</definedName>
    <definedName name="_xlnm.Print_Area" localSheetId="0">'Besparelser'!$A$1:$L$18</definedName>
    <definedName name="_xlnm.Print_Area" localSheetId="1">'Optioner'!$A$1:$L$35</definedName>
  </definedNames>
  <calcPr fullCalcOnLoad="1"/>
</workbook>
</file>

<file path=xl/comments3.xml><?xml version="1.0" encoding="utf-8"?>
<comments xmlns="http://schemas.openxmlformats.org/spreadsheetml/2006/main">
  <authors>
    <author>ext-access-eor</author>
  </authors>
  <commentList>
    <comment ref="A4" authorId="0">
      <text>
        <r>
          <rPr>
            <b/>
            <sz val="8"/>
            <rFont val="Tahoma"/>
            <family val="2"/>
          </rPr>
          <t>ext-access-eor:</t>
        </r>
        <r>
          <rPr>
            <sz val="8"/>
            <rFont val="Tahoma"/>
            <family val="2"/>
          </rPr>
          <t xml:space="preserve">
Kvalitet er her defineret som:
Fleksibilitet i byggeriet
Patientsikkerhed og patientforhold
Bedre opgaveløsning og ressourceanvendelse
</t>
        </r>
      </text>
    </comment>
  </commentList>
</comments>
</file>

<file path=xl/sharedStrings.xml><?xml version="1.0" encoding="utf-8"?>
<sst xmlns="http://schemas.openxmlformats.org/spreadsheetml/2006/main" count="206" uniqueCount="95">
  <si>
    <t>Emne:</t>
  </si>
  <si>
    <t>Budget</t>
  </si>
  <si>
    <t>Index: 121,7</t>
  </si>
  <si>
    <t>Indarbejdet på</t>
  </si>
  <si>
    <t>tilbudslister</t>
  </si>
  <si>
    <t>tegninger</t>
  </si>
  <si>
    <t>SHS, AABENRAA - FASE 1</t>
  </si>
  <si>
    <t>Vurdering af konsekvens</t>
  </si>
  <si>
    <t>Kvalitet</t>
  </si>
  <si>
    <t>Drift</t>
  </si>
  <si>
    <t>Fremtidssikring</t>
  </si>
  <si>
    <t>Drift defineres som:</t>
  </si>
  <si>
    <t>Driftsøkonomi</t>
  </si>
  <si>
    <t>Driftslogistik</t>
  </si>
  <si>
    <t>Kun ringe betydning/lokal påvirkning</t>
  </si>
  <si>
    <t>Vurdering af betydning</t>
  </si>
  <si>
    <r>
      <t>Fremtidssikring defineres som:</t>
    </r>
    <r>
      <rPr>
        <sz val="11"/>
        <color theme="1"/>
        <rFont val="Calibri"/>
        <family val="2"/>
      </rPr>
      <t xml:space="preserve">
Muligheden for efterfølgende at realisere det påtænkte tiltag
Vurdering af relevansen af efterfølgende at udføre tiltaget</t>
    </r>
  </si>
  <si>
    <t>Omfang</t>
  </si>
  <si>
    <t>Betydning</t>
  </si>
  <si>
    <t>Konsekvens</t>
  </si>
  <si>
    <t>Vurdering</t>
  </si>
  <si>
    <t>I alt</t>
  </si>
  <si>
    <t>kr ekskl.moms</t>
  </si>
  <si>
    <t xml:space="preserve"> </t>
  </si>
  <si>
    <t>Der er ingen forringelse/fordyrelse af driften</t>
  </si>
  <si>
    <t>Der er mindre forringelse/fordyrelse af driften</t>
  </si>
  <si>
    <t>Der er forringelse/fordyrelse af driften</t>
  </si>
  <si>
    <t>Der er væsentlig forringelse/fordyrelse af driften</t>
  </si>
  <si>
    <t>Der er kritisk forringelse/fordyrelse af driften</t>
  </si>
  <si>
    <t>Fremtids-sikring</t>
  </si>
  <si>
    <t>Udbedrende foranstaltninger kan realiseres uden meromkostninger</t>
  </si>
  <si>
    <t>Udbedrende foranstaltninger kan realiseres med meromostninger mindre end 15% af investeringen</t>
  </si>
  <si>
    <t>Udbedrende foranstaltninger kan realiseres med meromkostning  mindre end 30% af investeringen</t>
  </si>
  <si>
    <t>Udbedrende foranstaltninger er ikke muligt efterfølgende at realisere</t>
  </si>
  <si>
    <t>Forekomst</t>
  </si>
  <si>
    <r>
      <t>Kvalitet defineres som:</t>
    </r>
    <r>
      <rPr>
        <sz val="11"/>
        <color theme="1"/>
        <rFont val="Calibri"/>
        <family val="2"/>
      </rPr>
      <t xml:space="preserve">
Akkreditering - patientsikkerhed og hygiejne
Certificering - arbejdsmiljø
Arkitektonisk Kvalitet/helbredende design</t>
    </r>
  </si>
  <si>
    <t>Der er ingen forringelse af kravene.</t>
  </si>
  <si>
    <t>Mindre forringelse af kravene. Kan imødekommes ved procesdurer</t>
  </si>
  <si>
    <t>Forringelse af kravene. Afvigelser fra sygehusets standarder.</t>
  </si>
  <si>
    <t>Væsentlig forringelse af kravene. Afvigelser fra nationale krav/lov.</t>
  </si>
  <si>
    <t>Der er kritisk forringelse af kvaliteten for opfyldese af kravene. Uacceptable afvigelser.</t>
  </si>
  <si>
    <t>Søge fondsmidler</t>
  </si>
  <si>
    <t>Besparelsesramme inden licitation: ca. 10% af håndværkerudgift</t>
  </si>
  <si>
    <t>Afvigelse fra målsætning</t>
  </si>
  <si>
    <t>Samlet set kun ringe betydning og konsekvens på projektet</t>
  </si>
  <si>
    <r>
      <t xml:space="preserve">Overordnet tolkning af besparelsen
</t>
    </r>
    <r>
      <rPr>
        <b/>
        <sz val="11"/>
        <color indexed="8"/>
        <rFont val="Calibri"/>
        <family val="2"/>
      </rPr>
      <t>Bemærk:</t>
    </r>
    <r>
      <rPr>
        <sz val="11"/>
        <color theme="1"/>
        <rFont val="Calibri"/>
        <family val="2"/>
      </rPr>
      <t xml:space="preserve">
Ved karakteren  2,0 eller derover kan en af delparameterne være væsentlig.
Ved karakteren 2,3 eller derover kan en af delparameterne være kritisk.</t>
    </r>
  </si>
  <si>
    <t>Samlet set kun mindre betydning og konsekvens på projektet</t>
  </si>
  <si>
    <t>Samlet set væsentlig betydning og konsekvens for projektet</t>
  </si>
  <si>
    <t>Samlet set betydning og konsekvens for projektet.</t>
  </si>
  <si>
    <t>Samlet set kritisk betydning og konsekvens for projektet</t>
  </si>
  <si>
    <t>Besparelser - vurdering i alt</t>
  </si>
  <si>
    <t>Høring vedr. hygiejne, Statens Serum Institut, ingen indsigelser til kravet pt.  - følge udviklingen</t>
  </si>
  <si>
    <t>Økonomikonsekvens vurderes for fase 2.</t>
  </si>
  <si>
    <t>Optioner - vurdering i alt</t>
  </si>
  <si>
    <t>Samlet set kritisk betydning og konsekvens for projektet at optionen indarbejdes</t>
  </si>
  <si>
    <t>Samlet set væsentlig betydning og konsekvens for projektet at optionen indarbejdes</t>
  </si>
  <si>
    <t>Samlet set betydning og konsekvens for projektet at optionen indarbejdes.</t>
  </si>
  <si>
    <t>Samlet set kun mindre betydning og konsekvens på projektet at optionen indarbejdes</t>
  </si>
  <si>
    <t>Samlet set kun ringe betydning og konsekvens på projektet at optionen indarbejdes</t>
  </si>
  <si>
    <r>
      <t>Overordnet tolkning af optioner</t>
    </r>
  </si>
  <si>
    <t>BESPARELSER -internt brug</t>
  </si>
  <si>
    <t>Optioner -internt brug</t>
  </si>
  <si>
    <t>PVC - fodliste falder af - giver hygiejenproblemer</t>
  </si>
  <si>
    <t>Fastnet vil fordyre driften+ anskafffelse</t>
  </si>
  <si>
    <t>Har betydning for hele sygehuset /koncepter (kritisk med focus)</t>
  </si>
  <si>
    <t>Har betydning for 4 eller flere afdelinger (væsentlig med focus)</t>
  </si>
  <si>
    <t>Har betydning for 2-3 afdelinger eller for en klynge (behov for stigende fokus på emnet)</t>
  </si>
  <si>
    <t>Har betydning for en afdeling (lokal betydning - begyndende fokus)</t>
  </si>
  <si>
    <t>nej</t>
  </si>
  <si>
    <t>ja</t>
  </si>
  <si>
    <t>Afhænger af type på styring (Døgnrytme eller ergonomisk) og antal af rum. Der er afsat 75 rum til 25.000 kr/stk.</t>
  </si>
  <si>
    <t>Dato:2011-04-12</t>
  </si>
  <si>
    <t>Dato: 2011-04-12</t>
  </si>
  <si>
    <t>Prisen omfatter kun indbygningen, øvrigt fradrag i Inventar og udstyr. Udredes efter licitation</t>
  </si>
  <si>
    <t>Fjerner 2 vagtværelser i skadestue, plan 1. Angives delvist i tilbudsliste.</t>
  </si>
  <si>
    <t>Kan monteres i fase 2</t>
  </si>
  <si>
    <t>Afvigelse fra politisk godkendelse</t>
  </si>
  <si>
    <t>Udbedrende foranstaltninger er mulig at realisere med meromostninger større end 50% af investeringen</t>
  </si>
  <si>
    <t>åååå-md-dg</t>
  </si>
  <si>
    <t>Iværksættes senest.
Dato</t>
  </si>
  <si>
    <t>Ja</t>
  </si>
  <si>
    <t>Nej</t>
  </si>
  <si>
    <t>Udbydes i henhold til Regionens standard - forbedring</t>
  </si>
  <si>
    <t>Undgår strømafbrydelser ved test + utilsigtede udkoblinger - afventer sikkerhedsstyrelsen.</t>
  </si>
  <si>
    <t>Regionen arbejder på at fastlægge niveau udover myndighedskrav niveau C</t>
  </si>
  <si>
    <t>Ja:</t>
  </si>
  <si>
    <t>Ydelsen har ikke været beskrevet eller fastlagt på dette detaljeringsniveau</t>
  </si>
  <si>
    <t>Afvigelser fra politisk godkendelse</t>
  </si>
  <si>
    <t>Indarbejdet i hovedprojekt. Udredes efter licitation.Budget skal endelig verificeres.Forudsætter at det arkitektoniske facadeudtryk genovervejes</t>
  </si>
  <si>
    <t>Indarbejdet i hovedprojekt. Udredes efter licitation.Økonomikonsekvens vurderes for fase 2.</t>
  </si>
  <si>
    <t>Indarbejdet i hovedprojekt. Udredes efter licitation.Lofter udbydes med synlige skinner</t>
  </si>
  <si>
    <t>Ydelsen har været beskrevet anderledes i tidligere politisk godkendt dokument</t>
  </si>
  <si>
    <t>Rev.: 2011-08-29</t>
  </si>
  <si>
    <t>Bemærkninger/konsekvenser</t>
  </si>
  <si>
    <t>Bemærk at skemaet er foreløbigt indtil afholdt licitation samt udarbejdelse af indstilling til Regionsrådet</t>
  </si>
</sst>
</file>

<file path=xl/styles.xml><?xml version="1.0" encoding="utf-8"?>
<styleSheet xmlns="http://schemas.openxmlformats.org/spreadsheetml/2006/main">
  <numFmts count="3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&quot;kr&quot;\ * #,##0.00_ ;_ &quot;kr&quot;\ * \-#,##0.00_ ;_ &quot;kr&quot;\ * &quot;-&quot;??_ ;_ @_ "/>
    <numFmt numFmtId="186" formatCode="0.0"/>
    <numFmt numFmtId="187" formatCode="&quot;Ja&quot;;&quot;Ja&quot;;&quot;Nej&quot;"/>
    <numFmt numFmtId="188" formatCode="&quot;Sand&quot;;&quot;Sand&quot;;&quot;Falsk&quot;"/>
    <numFmt numFmtId="189" formatCode="&quot;Til&quot;;&quot;Til&quot;;&quot;Fra&quot;"/>
    <numFmt numFmtId="190" formatCode="[$€-2]\ #.##000_);[Red]\([$€-2]\ #.##000\)"/>
    <numFmt numFmtId="191" formatCode="[$-406]d\.\ mmmm\ yyyy"/>
    <numFmt numFmtId="192" formatCode="yyyy/mm/dd;@"/>
    <numFmt numFmtId="193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u val="single"/>
      <sz val="9.35"/>
      <color indexed="36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19" borderId="1" applyNumberFormat="0" applyFont="0" applyAlignment="0" applyProtection="0"/>
    <xf numFmtId="0" fontId="32" fillId="20" borderId="2" applyNumberFormat="0" applyAlignment="0" applyProtection="0"/>
    <xf numFmtId="0" fontId="1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29" borderId="3" applyNumberFormat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10" borderId="11" xfId="0" applyFill="1" applyBorder="1" applyAlignment="1">
      <alignment vertical="top" wrapText="1"/>
    </xf>
    <xf numFmtId="0" fontId="0" fillId="4" borderId="12" xfId="0" applyFill="1" applyBorder="1" applyAlignment="1">
      <alignment vertical="top" wrapText="1"/>
    </xf>
    <xf numFmtId="0" fontId="0" fillId="32" borderId="12" xfId="0" applyFill="1" applyBorder="1" applyAlignment="1">
      <alignment vertical="top" wrapText="1"/>
    </xf>
    <xf numFmtId="0" fontId="0" fillId="18" borderId="12" xfId="0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7" fillId="0" borderId="0" xfId="49" applyFont="1" applyFill="1" applyBorder="1" applyAlignment="1" applyProtection="1">
      <alignment wrapText="1"/>
      <protection/>
    </xf>
    <xf numFmtId="0" fontId="0" fillId="33" borderId="13" xfId="0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0" fillId="34" borderId="15" xfId="0" applyFill="1" applyBorder="1" applyAlignment="1">
      <alignment vertical="top" wrapText="1"/>
    </xf>
    <xf numFmtId="0" fontId="0" fillId="34" borderId="16" xfId="0" applyFill="1" applyBorder="1" applyAlignment="1">
      <alignment vertical="top" wrapText="1"/>
    </xf>
    <xf numFmtId="0" fontId="0" fillId="34" borderId="17" xfId="0" applyFill="1" applyBorder="1" applyAlignment="1">
      <alignment vertical="top" wrapText="1"/>
    </xf>
    <xf numFmtId="0" fontId="0" fillId="34" borderId="18" xfId="0" applyFill="1" applyBorder="1" applyAlignment="1">
      <alignment vertical="top" wrapText="1"/>
    </xf>
    <xf numFmtId="0" fontId="0" fillId="0" borderId="1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34" borderId="23" xfId="0" applyFill="1" applyBorder="1" applyAlignment="1">
      <alignment vertical="top" wrapText="1"/>
    </xf>
    <xf numFmtId="0" fontId="0" fillId="10" borderId="24" xfId="0" applyFill="1" applyBorder="1" applyAlignment="1">
      <alignment vertical="top" wrapText="1"/>
    </xf>
    <xf numFmtId="0" fontId="0" fillId="4" borderId="25" xfId="0" applyFill="1" applyBorder="1" applyAlignment="1">
      <alignment vertical="top" wrapText="1"/>
    </xf>
    <xf numFmtId="0" fontId="0" fillId="32" borderId="25" xfId="0" applyFill="1" applyBorder="1" applyAlignment="1">
      <alignment vertical="top" wrapText="1"/>
    </xf>
    <xf numFmtId="0" fontId="0" fillId="18" borderId="25" xfId="0" applyFill="1" applyBorder="1" applyAlignment="1">
      <alignment vertical="top" wrapText="1"/>
    </xf>
    <xf numFmtId="0" fontId="0" fillId="33" borderId="26" xfId="0" applyFill="1" applyBorder="1" applyAlignment="1">
      <alignment vertical="top" wrapText="1"/>
    </xf>
    <xf numFmtId="0" fontId="0" fillId="0" borderId="27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28" xfId="0" applyFill="1" applyBorder="1" applyAlignment="1">
      <alignment horizontal="left" vertical="top" wrapText="1"/>
    </xf>
    <xf numFmtId="0" fontId="0" fillId="0" borderId="29" xfId="0" applyFill="1" applyBorder="1" applyAlignment="1">
      <alignment horizontal="left" vertical="top" wrapText="1"/>
    </xf>
    <xf numFmtId="0" fontId="0" fillId="34" borderId="11" xfId="0" applyFill="1" applyBorder="1" applyAlignment="1">
      <alignment vertical="top" wrapText="1"/>
    </xf>
    <xf numFmtId="0" fontId="0" fillId="10" borderId="12" xfId="0" applyFill="1" applyBorder="1" applyAlignment="1">
      <alignment vertical="top" wrapText="1"/>
    </xf>
    <xf numFmtId="0" fontId="0" fillId="0" borderId="30" xfId="0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 wrapText="1"/>
    </xf>
    <xf numFmtId="0" fontId="0" fillId="0" borderId="33" xfId="0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1" fillId="0" borderId="21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13" fillId="0" borderId="10" xfId="0" applyFont="1" applyBorder="1" applyAlignment="1">
      <alignment wrapText="1"/>
    </xf>
    <xf numFmtId="3" fontId="0" fillId="0" borderId="10" xfId="0" applyNumberFormat="1" applyBorder="1" applyAlignment="1">
      <alignment/>
    </xf>
    <xf numFmtId="192" fontId="2" fillId="0" borderId="10" xfId="0" applyNumberFormat="1" applyFont="1" applyFill="1" applyBorder="1" applyAlignment="1">
      <alignment/>
    </xf>
    <xf numFmtId="186" fontId="0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186" fontId="2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186" fontId="0" fillId="0" borderId="10" xfId="0" applyNumberFormat="1" applyFont="1" applyFill="1" applyBorder="1" applyAlignment="1">
      <alignment/>
    </xf>
    <xf numFmtId="0" fontId="2" fillId="0" borderId="35" xfId="0" applyFont="1" applyFill="1" applyBorder="1" applyAlignment="1">
      <alignment/>
    </xf>
    <xf numFmtId="192" fontId="2" fillId="0" borderId="35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186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33" xfId="0" applyBorder="1" applyAlignment="1">
      <alignment horizontal="center" wrapText="1"/>
    </xf>
    <xf numFmtId="0" fontId="0" fillId="0" borderId="34" xfId="0" applyFont="1" applyBorder="1" applyAlignment="1">
      <alignment/>
    </xf>
    <xf numFmtId="0" fontId="2" fillId="0" borderId="34" xfId="0" applyFont="1" applyFill="1" applyBorder="1" applyAlignment="1">
      <alignment/>
    </xf>
    <xf numFmtId="0" fontId="0" fillId="0" borderId="22" xfId="0" applyFill="1" applyBorder="1" applyAlignment="1">
      <alignment wrapText="1"/>
    </xf>
    <xf numFmtId="0" fontId="2" fillId="0" borderId="36" xfId="0" applyFont="1" applyFill="1" applyBorder="1" applyAlignment="1">
      <alignment/>
    </xf>
    <xf numFmtId="3" fontId="2" fillId="0" borderId="37" xfId="0" applyNumberFormat="1" applyFont="1" applyFill="1" applyBorder="1" applyAlignment="1">
      <alignment horizontal="right"/>
    </xf>
    <xf numFmtId="0" fontId="2" fillId="0" borderId="37" xfId="0" applyFont="1" applyFill="1" applyBorder="1" applyAlignment="1">
      <alignment horizontal="center"/>
    </xf>
    <xf numFmtId="0" fontId="2" fillId="0" borderId="37" xfId="0" applyFont="1" applyFill="1" applyBorder="1" applyAlignment="1">
      <alignment/>
    </xf>
    <xf numFmtId="186" fontId="2" fillId="0" borderId="37" xfId="0" applyNumberFormat="1" applyFont="1" applyFill="1" applyBorder="1" applyAlignment="1">
      <alignment/>
    </xf>
    <xf numFmtId="0" fontId="0" fillId="0" borderId="38" xfId="0" applyBorder="1" applyAlignment="1">
      <alignment/>
    </xf>
    <xf numFmtId="3" fontId="2" fillId="0" borderId="10" xfId="0" applyNumberFormat="1" applyFont="1" applyFill="1" applyBorder="1" applyAlignment="1">
      <alignment/>
    </xf>
    <xf numFmtId="186" fontId="0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186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22" xfId="0" applyFill="1" applyBorder="1" applyAlignment="1">
      <alignment wrapText="1"/>
    </xf>
    <xf numFmtId="0" fontId="0" fillId="0" borderId="22" xfId="0" applyBorder="1" applyAlignment="1">
      <alignment/>
    </xf>
    <xf numFmtId="0" fontId="2" fillId="0" borderId="39" xfId="0" applyFont="1" applyFill="1" applyBorder="1" applyAlignment="1">
      <alignment/>
    </xf>
    <xf numFmtId="3" fontId="2" fillId="0" borderId="35" xfId="0" applyNumberFormat="1" applyFont="1" applyBorder="1" applyAlignment="1">
      <alignment horizontal="right"/>
    </xf>
    <xf numFmtId="0" fontId="2" fillId="0" borderId="35" xfId="0" applyFont="1" applyBorder="1" applyAlignment="1">
      <alignment horizontal="center"/>
    </xf>
    <xf numFmtId="0" fontId="2" fillId="0" borderId="35" xfId="0" applyFont="1" applyBorder="1" applyAlignment="1">
      <alignment/>
    </xf>
    <xf numFmtId="186" fontId="2" fillId="0" borderId="35" xfId="0" applyNumberFormat="1" applyFont="1" applyBorder="1" applyAlignment="1">
      <alignment/>
    </xf>
    <xf numFmtId="0" fontId="0" fillId="0" borderId="40" xfId="0" applyBorder="1" applyAlignment="1">
      <alignment/>
    </xf>
    <xf numFmtId="3" fontId="0" fillId="0" borderId="15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center" wrapText="1"/>
    </xf>
    <xf numFmtId="186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22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" fillId="0" borderId="33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41" xfId="0" applyBorder="1" applyAlignment="1">
      <alignment horizontal="center"/>
    </xf>
    <xf numFmtId="0" fontId="10" fillId="0" borderId="0" xfId="0" applyFont="1" applyAlignment="1">
      <alignment wrapText="1"/>
    </xf>
    <xf numFmtId="0" fontId="0" fillId="0" borderId="33" xfId="0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34" borderId="45" xfId="0" applyFill="1" applyBorder="1" applyAlignment="1">
      <alignment horizontal="center" vertical="top" wrapText="1"/>
    </xf>
    <xf numFmtId="0" fontId="0" fillId="34" borderId="46" xfId="0" applyFill="1" applyBorder="1" applyAlignment="1">
      <alignment horizontal="center" vertical="top" wrapText="1"/>
    </xf>
    <xf numFmtId="0" fontId="0" fillId="33" borderId="47" xfId="0" applyFill="1" applyBorder="1" applyAlignment="1">
      <alignment horizontal="center" vertical="top" wrapText="1"/>
    </xf>
    <xf numFmtId="0" fontId="0" fillId="33" borderId="29" xfId="0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0" borderId="48" xfId="0" applyFont="1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0" fontId="0" fillId="34" borderId="49" xfId="0" applyFill="1" applyBorder="1" applyAlignment="1">
      <alignment horizontal="center"/>
    </xf>
    <xf numFmtId="0" fontId="0" fillId="34" borderId="43" xfId="0" applyFill="1" applyBorder="1" applyAlignment="1">
      <alignment horizontal="center"/>
    </xf>
    <xf numFmtId="0" fontId="0" fillId="34" borderId="50" xfId="0" applyFill="1" applyBorder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152400</xdr:rowOff>
    </xdr:from>
    <xdr:to>
      <xdr:col>1</xdr:col>
      <xdr:colOff>1200150</xdr:colOff>
      <xdr:row>2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52400"/>
          <a:ext cx="12001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3819525</xdr:colOff>
      <xdr:row>0</xdr:row>
      <xdr:rowOff>152400</xdr:rowOff>
    </xdr:from>
    <xdr:to>
      <xdr:col>1</xdr:col>
      <xdr:colOff>1123950</xdr:colOff>
      <xdr:row>2</xdr:row>
      <xdr:rowOff>66675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152400"/>
          <a:ext cx="11430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2"/>
  <dimension ref="A1:N27"/>
  <sheetViews>
    <sheetView zoomScale="85" zoomScaleNormal="85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6" sqref="A6:A11"/>
    </sheetView>
  </sheetViews>
  <sheetFormatPr defaultColWidth="9.140625" defaultRowHeight="15"/>
  <cols>
    <col min="1" max="1" width="72.421875" style="0" bestFit="1" customWidth="1"/>
    <col min="2" max="2" width="20.28125" style="0" bestFit="1" customWidth="1"/>
    <col min="3" max="3" width="12.28125" style="0" customWidth="1"/>
    <col min="4" max="4" width="15.421875" style="0" customWidth="1"/>
    <col min="5" max="5" width="10.8515625" style="0" bestFit="1" customWidth="1"/>
    <col min="6" max="6" width="10.57421875" style="0" bestFit="1" customWidth="1"/>
    <col min="8" max="8" width="18.00390625" style="0" customWidth="1"/>
    <col min="9" max="9" width="10.00390625" style="0" bestFit="1" customWidth="1"/>
    <col min="10" max="10" width="14.140625" style="0" customWidth="1"/>
    <col min="11" max="11" width="13.140625" style="0" customWidth="1"/>
    <col min="12" max="12" width="30.7109375" style="0" customWidth="1"/>
    <col min="13" max="13" width="13.140625" style="0" customWidth="1"/>
  </cols>
  <sheetData>
    <row r="1" spans="1:12" ht="15.75" customHeight="1">
      <c r="A1" s="25" t="s">
        <v>6</v>
      </c>
      <c r="B1" s="26"/>
      <c r="C1" s="26"/>
      <c r="D1" s="26"/>
      <c r="E1" s="26"/>
      <c r="F1" s="26"/>
      <c r="G1" s="26"/>
      <c r="H1" s="26"/>
      <c r="I1" s="44"/>
      <c r="J1" s="26"/>
      <c r="K1" s="26"/>
      <c r="L1" s="116" t="s">
        <v>72</v>
      </c>
    </row>
    <row r="2" spans="1:12" ht="15" customHeight="1">
      <c r="A2" s="27"/>
      <c r="B2" s="21"/>
      <c r="C2" s="21"/>
      <c r="D2" s="21"/>
      <c r="E2" s="21"/>
      <c r="F2" s="21"/>
      <c r="G2" s="21"/>
      <c r="H2" s="21"/>
      <c r="I2" s="43"/>
      <c r="J2" s="21"/>
      <c r="K2" s="21"/>
      <c r="L2" s="96" t="s">
        <v>92</v>
      </c>
    </row>
    <row r="3" spans="1:12" ht="15.75" customHeight="1" thickBot="1">
      <c r="A3" s="61" t="s">
        <v>60</v>
      </c>
      <c r="B3" s="21"/>
      <c r="C3" s="21"/>
      <c r="D3" s="21"/>
      <c r="E3" s="21"/>
      <c r="F3" s="21"/>
      <c r="G3" s="21"/>
      <c r="H3" s="21"/>
      <c r="I3" s="43"/>
      <c r="J3" s="21"/>
      <c r="K3" s="21"/>
      <c r="L3" s="117" t="s">
        <v>2</v>
      </c>
    </row>
    <row r="4" spans="1:12" ht="45">
      <c r="A4" s="42"/>
      <c r="B4" s="81" t="s">
        <v>1</v>
      </c>
      <c r="C4" s="81" t="s">
        <v>3</v>
      </c>
      <c r="D4" s="81" t="s">
        <v>3</v>
      </c>
      <c r="E4" s="81" t="s">
        <v>18</v>
      </c>
      <c r="F4" s="123" t="s">
        <v>19</v>
      </c>
      <c r="G4" s="123"/>
      <c r="H4" s="123"/>
      <c r="I4" s="51" t="s">
        <v>20</v>
      </c>
      <c r="J4" s="81" t="s">
        <v>76</v>
      </c>
      <c r="K4" s="81" t="s">
        <v>79</v>
      </c>
      <c r="L4" s="121" t="s">
        <v>93</v>
      </c>
    </row>
    <row r="5" spans="1:14" ht="15">
      <c r="A5" s="82" t="s">
        <v>0</v>
      </c>
      <c r="B5" s="62" t="s">
        <v>22</v>
      </c>
      <c r="C5" s="63" t="s">
        <v>5</v>
      </c>
      <c r="D5" s="63" t="s">
        <v>4</v>
      </c>
      <c r="E5" s="62" t="s">
        <v>17</v>
      </c>
      <c r="F5" s="62" t="s">
        <v>8</v>
      </c>
      <c r="G5" s="62" t="s">
        <v>9</v>
      </c>
      <c r="H5" s="64" t="s">
        <v>10</v>
      </c>
      <c r="I5" s="62" t="s">
        <v>21</v>
      </c>
      <c r="J5" s="65"/>
      <c r="K5" s="66" t="s">
        <v>78</v>
      </c>
      <c r="L5" s="28"/>
      <c r="N5" t="s">
        <v>23</v>
      </c>
    </row>
    <row r="6" spans="1:12" ht="30">
      <c r="A6" s="56"/>
      <c r="B6" s="67">
        <v>8500000</v>
      </c>
      <c r="C6" s="20" t="s">
        <v>68</v>
      </c>
      <c r="D6" s="20" t="s">
        <v>68</v>
      </c>
      <c r="E6" s="1">
        <v>5</v>
      </c>
      <c r="F6" s="1">
        <v>5</v>
      </c>
      <c r="G6" s="1">
        <v>5</v>
      </c>
      <c r="H6" s="1">
        <v>3</v>
      </c>
      <c r="I6" s="69">
        <f aca="true" t="shared" si="0" ref="I6:I11">SUM(E6*(F6+G6+H6)/3)</f>
        <v>21.666666666666668</v>
      </c>
      <c r="J6" s="53" t="s">
        <v>80</v>
      </c>
      <c r="K6" s="68">
        <v>40891</v>
      </c>
      <c r="L6" s="50" t="s">
        <v>52</v>
      </c>
    </row>
    <row r="7" spans="1:12" s="54" customFormat="1" ht="59.25" customHeight="1">
      <c r="A7" s="56"/>
      <c r="B7" s="67">
        <v>17000000</v>
      </c>
      <c r="C7" s="20" t="s">
        <v>68</v>
      </c>
      <c r="D7" s="20" t="s">
        <v>68</v>
      </c>
      <c r="E7" s="1">
        <v>5</v>
      </c>
      <c r="F7" s="1">
        <v>5</v>
      </c>
      <c r="G7" s="1">
        <v>5</v>
      </c>
      <c r="H7" s="1">
        <v>3</v>
      </c>
      <c r="I7" s="69">
        <f t="shared" si="0"/>
        <v>21.666666666666668</v>
      </c>
      <c r="J7" s="53" t="s">
        <v>80</v>
      </c>
      <c r="K7" s="68">
        <v>40891</v>
      </c>
      <c r="L7" s="84"/>
    </row>
    <row r="8" spans="1:12" s="54" customFormat="1" ht="30">
      <c r="A8" s="83"/>
      <c r="B8" s="70">
        <v>1100000</v>
      </c>
      <c r="C8" s="52" t="s">
        <v>69</v>
      </c>
      <c r="D8" s="52" t="s">
        <v>69</v>
      </c>
      <c r="E8" s="53">
        <v>5</v>
      </c>
      <c r="F8" s="53">
        <v>4</v>
      </c>
      <c r="G8" s="53">
        <v>4</v>
      </c>
      <c r="H8" s="53">
        <v>4</v>
      </c>
      <c r="I8" s="71">
        <f t="shared" si="0"/>
        <v>20</v>
      </c>
      <c r="J8" s="53" t="s">
        <v>81</v>
      </c>
      <c r="K8" s="68">
        <v>40891</v>
      </c>
      <c r="L8" s="84" t="s">
        <v>82</v>
      </c>
    </row>
    <row r="9" spans="1:12" s="54" customFormat="1" ht="45">
      <c r="A9" s="83"/>
      <c r="B9" s="70">
        <v>800000</v>
      </c>
      <c r="C9" s="52" t="s">
        <v>69</v>
      </c>
      <c r="D9" s="52" t="s">
        <v>69</v>
      </c>
      <c r="E9" s="53">
        <v>5</v>
      </c>
      <c r="F9" s="53">
        <v>4</v>
      </c>
      <c r="G9" s="53">
        <v>4</v>
      </c>
      <c r="H9" s="53">
        <v>4</v>
      </c>
      <c r="I9" s="71">
        <f t="shared" si="0"/>
        <v>20</v>
      </c>
      <c r="J9" s="53" t="s">
        <v>81</v>
      </c>
      <c r="K9" s="68">
        <v>40891</v>
      </c>
      <c r="L9" s="84" t="s">
        <v>83</v>
      </c>
    </row>
    <row r="10" spans="1:12" s="54" customFormat="1" ht="15">
      <c r="A10" s="56"/>
      <c r="B10" s="72">
        <v>2600000</v>
      </c>
      <c r="C10" s="55" t="s">
        <v>68</v>
      </c>
      <c r="D10" s="55" t="s">
        <v>68</v>
      </c>
      <c r="E10" s="57">
        <v>5</v>
      </c>
      <c r="F10" s="57">
        <v>3</v>
      </c>
      <c r="G10" s="57">
        <v>1</v>
      </c>
      <c r="H10" s="57">
        <v>3</v>
      </c>
      <c r="I10" s="73">
        <f t="shared" si="0"/>
        <v>11.666666666666666</v>
      </c>
      <c r="J10" s="53" t="s">
        <v>80</v>
      </c>
      <c r="K10" s="68">
        <v>40891</v>
      </c>
      <c r="L10" s="84"/>
    </row>
    <row r="11" spans="1:12" ht="15.75" thickBot="1">
      <c r="A11" s="85"/>
      <c r="B11" s="86">
        <v>11800000</v>
      </c>
      <c r="C11" s="87" t="s">
        <v>68</v>
      </c>
      <c r="D11" s="87" t="s">
        <v>68</v>
      </c>
      <c r="E11" s="88"/>
      <c r="F11" s="88"/>
      <c r="G11" s="88"/>
      <c r="H11" s="88"/>
      <c r="I11" s="89">
        <f t="shared" si="0"/>
        <v>0</v>
      </c>
      <c r="J11" s="88" t="s">
        <v>80</v>
      </c>
      <c r="K11" s="68">
        <v>40891</v>
      </c>
      <c r="L11" s="90"/>
    </row>
    <row r="12" spans="1:12" ht="15.75" thickBot="1">
      <c r="A12" s="76" t="s">
        <v>21</v>
      </c>
      <c r="B12" s="77">
        <f>SUM(B6:B11)</f>
        <v>41800000</v>
      </c>
      <c r="C12" s="22"/>
      <c r="D12" s="22"/>
      <c r="E12" s="22"/>
      <c r="F12" s="22"/>
      <c r="G12" s="22"/>
      <c r="H12" s="22"/>
      <c r="I12" s="78"/>
      <c r="J12" s="22"/>
      <c r="K12" s="22"/>
      <c r="L12" s="79"/>
    </row>
    <row r="13" spans="1:2" ht="15.75" thickBot="1">
      <c r="A13" s="76" t="s">
        <v>42</v>
      </c>
      <c r="B13" s="80">
        <v>37000000</v>
      </c>
    </row>
    <row r="14" spans="1:2" ht="15.75" thickBot="1">
      <c r="A14" s="76" t="s">
        <v>43</v>
      </c>
      <c r="B14" s="80">
        <f>SUM(B12)-B13</f>
        <v>4800000</v>
      </c>
    </row>
    <row r="15" ht="15.75" thickBot="1"/>
    <row r="16" spans="1:6" ht="15.75" thickBot="1">
      <c r="A16" s="15" t="s">
        <v>50</v>
      </c>
      <c r="B16" s="16">
        <v>1</v>
      </c>
      <c r="C16" s="16">
        <v>4</v>
      </c>
      <c r="D16" s="16">
        <v>9</v>
      </c>
      <c r="E16" s="16">
        <v>16</v>
      </c>
      <c r="F16" s="17">
        <v>25</v>
      </c>
    </row>
    <row r="17" spans="1:10" ht="135.75" thickBot="1">
      <c r="A17" s="40" t="s">
        <v>45</v>
      </c>
      <c r="B17" s="41" t="s">
        <v>44</v>
      </c>
      <c r="C17" s="5" t="s">
        <v>46</v>
      </c>
      <c r="D17" s="6" t="s">
        <v>48</v>
      </c>
      <c r="E17" s="7" t="s">
        <v>47</v>
      </c>
      <c r="F17" s="14" t="s">
        <v>49</v>
      </c>
      <c r="J17" s="122" t="s">
        <v>94</v>
      </c>
    </row>
    <row r="18" s="54" customFormat="1" ht="15"/>
    <row r="22" ht="15">
      <c r="A22" t="s">
        <v>23</v>
      </c>
    </row>
    <row r="27" ht="15">
      <c r="C27" t="s">
        <v>23</v>
      </c>
    </row>
  </sheetData>
  <sheetProtection/>
  <autoFilter ref="B5:K14"/>
  <mergeCells count="1">
    <mergeCell ref="F4:H4"/>
  </mergeCells>
  <dataValidations count="2">
    <dataValidation type="list" allowBlank="1" showInputMessage="1" showErrorMessage="1" sqref="J6:J11">
      <formula1>"Ja,Nej"</formula1>
    </dataValidation>
    <dataValidation type="date" operator="greaterThan" allowBlank="1" showInputMessage="1" showErrorMessage="1" sqref="K6:K11">
      <formula1>40544</formula1>
    </dataValidation>
  </dataValidations>
  <printOptions/>
  <pageMargins left="0.7" right="0.7" top="0.75" bottom="0.75" header="0.3" footer="0.3"/>
  <pageSetup horizontalDpi="600" verticalDpi="600" orientation="landscape" paperSize="8" scale="80" r:id="rId2"/>
  <headerFooter>
    <oddFooter>&amp;L&amp;Z&amp;F&amp;R&amp;D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1"/>
  <dimension ref="A1:O34"/>
  <sheetViews>
    <sheetView zoomScale="85" zoomScaleNormal="85" zoomScaleSheetLayoutView="100" zoomScalePageLayoutView="0" workbookViewId="0" topLeftCell="A1">
      <pane ySplit="5" topLeftCell="A32" activePane="bottomLeft" state="frozen"/>
      <selection pane="topLeft" activeCell="A1" sqref="A1"/>
      <selection pane="bottomLeft" activeCell="A24" sqref="A24"/>
    </sheetView>
  </sheetViews>
  <sheetFormatPr defaultColWidth="9.140625" defaultRowHeight="15"/>
  <cols>
    <col min="1" max="1" width="57.57421875" style="0" bestFit="1" customWidth="1"/>
    <col min="2" max="2" width="17.7109375" style="0" customWidth="1"/>
    <col min="3" max="3" width="12.7109375" style="0" customWidth="1"/>
    <col min="4" max="4" width="15.28125" style="0" customWidth="1"/>
    <col min="5" max="5" width="13.57421875" style="0" bestFit="1" customWidth="1"/>
    <col min="6" max="6" width="13.421875" style="0" bestFit="1" customWidth="1"/>
    <col min="7" max="7" width="10.57421875" style="0" bestFit="1" customWidth="1"/>
    <col min="8" max="8" width="18.140625" style="0" customWidth="1"/>
    <col min="9" max="9" width="10.28125" style="0" bestFit="1" customWidth="1"/>
    <col min="10" max="11" width="13.140625" style="0" customWidth="1"/>
    <col min="12" max="12" width="47.00390625" style="0" bestFit="1" customWidth="1"/>
  </cols>
  <sheetData>
    <row r="1" spans="1:12" ht="15.75">
      <c r="A1" s="25" t="s">
        <v>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96" t="s">
        <v>71</v>
      </c>
    </row>
    <row r="2" spans="1:12" ht="15">
      <c r="A2" s="27"/>
      <c r="B2" s="21"/>
      <c r="C2" s="21"/>
      <c r="D2" s="21"/>
      <c r="E2" s="21"/>
      <c r="F2" s="21"/>
      <c r="G2" s="21"/>
      <c r="H2" s="21"/>
      <c r="I2" s="21"/>
      <c r="J2" s="21"/>
      <c r="K2" s="21"/>
      <c r="L2" s="96" t="s">
        <v>92</v>
      </c>
    </row>
    <row r="3" spans="1:12" ht="16.5" thickBot="1">
      <c r="A3" s="61" t="s">
        <v>61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97" t="s">
        <v>2</v>
      </c>
    </row>
    <row r="4" spans="1:12" ht="45">
      <c r="A4" s="42"/>
      <c r="B4" s="108" t="s">
        <v>1</v>
      </c>
      <c r="C4" s="108" t="s">
        <v>3</v>
      </c>
      <c r="D4" s="108" t="s">
        <v>3</v>
      </c>
      <c r="E4" s="108" t="s">
        <v>18</v>
      </c>
      <c r="F4" s="124" t="s">
        <v>19</v>
      </c>
      <c r="G4" s="125"/>
      <c r="H4" s="126"/>
      <c r="I4" s="98" t="s">
        <v>20</v>
      </c>
      <c r="J4" s="81" t="s">
        <v>76</v>
      </c>
      <c r="K4" s="81" t="s">
        <v>79</v>
      </c>
      <c r="L4" s="121" t="s">
        <v>93</v>
      </c>
    </row>
    <row r="5" spans="1:12" ht="15">
      <c r="A5" s="82" t="s">
        <v>0</v>
      </c>
      <c r="B5" s="49" t="s">
        <v>22</v>
      </c>
      <c r="C5" s="48" t="s">
        <v>5</v>
      </c>
      <c r="D5" s="48" t="s">
        <v>4</v>
      </c>
      <c r="E5" s="49" t="s">
        <v>17</v>
      </c>
      <c r="F5" s="49" t="s">
        <v>8</v>
      </c>
      <c r="G5" s="49" t="s">
        <v>9</v>
      </c>
      <c r="H5" s="65" t="s">
        <v>10</v>
      </c>
      <c r="I5" s="49" t="s">
        <v>21</v>
      </c>
      <c r="J5" s="65"/>
      <c r="K5" s="66" t="s">
        <v>78</v>
      </c>
      <c r="L5" s="28"/>
    </row>
    <row r="6" spans="1:12" ht="15">
      <c r="A6" s="83"/>
      <c r="B6" s="91">
        <v>2100000</v>
      </c>
      <c r="C6" s="55" t="s">
        <v>69</v>
      </c>
      <c r="D6" s="55" t="s">
        <v>69</v>
      </c>
      <c r="E6" s="57">
        <v>5</v>
      </c>
      <c r="F6" s="57">
        <v>5</v>
      </c>
      <c r="G6" s="57">
        <v>5</v>
      </c>
      <c r="H6" s="57">
        <v>3</v>
      </c>
      <c r="I6" s="73">
        <f aca="true" t="shared" si="0" ref="I6:I26">SUM(E6*(F6+G6+H6)/3)</f>
        <v>21.666666666666668</v>
      </c>
      <c r="J6" s="118" t="s">
        <v>80</v>
      </c>
      <c r="K6" s="68">
        <v>40891</v>
      </c>
      <c r="L6" s="28"/>
    </row>
    <row r="7" spans="1:12" s="54" customFormat="1" ht="30">
      <c r="A7" s="83"/>
      <c r="B7" s="91">
        <v>2500000</v>
      </c>
      <c r="C7" s="119" t="s">
        <v>69</v>
      </c>
      <c r="D7" s="119" t="s">
        <v>68</v>
      </c>
      <c r="E7" s="120">
        <v>4</v>
      </c>
      <c r="F7" s="120">
        <v>5</v>
      </c>
      <c r="G7" s="120">
        <v>5</v>
      </c>
      <c r="H7" s="120">
        <v>2</v>
      </c>
      <c r="I7" s="92">
        <f t="shared" si="0"/>
        <v>16</v>
      </c>
      <c r="J7" s="53" t="s">
        <v>80</v>
      </c>
      <c r="K7" s="68">
        <v>40891</v>
      </c>
      <c r="L7" s="84" t="s">
        <v>89</v>
      </c>
    </row>
    <row r="8" spans="1:12" s="54" customFormat="1" ht="60">
      <c r="A8" s="83"/>
      <c r="B8" s="91">
        <v>3500000</v>
      </c>
      <c r="C8" s="55" t="s">
        <v>69</v>
      </c>
      <c r="D8" s="60" t="s">
        <v>69</v>
      </c>
      <c r="E8" s="59">
        <v>4</v>
      </c>
      <c r="F8" s="59">
        <v>5</v>
      </c>
      <c r="G8" s="59">
        <v>1</v>
      </c>
      <c r="H8" s="59">
        <v>5</v>
      </c>
      <c r="I8" s="73">
        <f t="shared" si="0"/>
        <v>14.666666666666666</v>
      </c>
      <c r="J8" s="53" t="s">
        <v>81</v>
      </c>
      <c r="K8" s="68">
        <v>40891</v>
      </c>
      <c r="L8" s="99" t="s">
        <v>88</v>
      </c>
    </row>
    <row r="9" spans="1:12" s="54" customFormat="1" ht="30">
      <c r="A9" s="83"/>
      <c r="B9" s="91">
        <v>1300000</v>
      </c>
      <c r="C9" s="52" t="s">
        <v>69</v>
      </c>
      <c r="D9" s="52" t="s">
        <v>69</v>
      </c>
      <c r="E9" s="53">
        <v>4</v>
      </c>
      <c r="F9" s="53">
        <v>3</v>
      </c>
      <c r="G9" s="53">
        <v>2</v>
      </c>
      <c r="H9" s="53">
        <v>5</v>
      </c>
      <c r="I9" s="73">
        <f t="shared" si="0"/>
        <v>13.333333333333334</v>
      </c>
      <c r="J9" s="53" t="s">
        <v>80</v>
      </c>
      <c r="K9" s="68">
        <v>40891</v>
      </c>
      <c r="L9" s="84" t="s">
        <v>51</v>
      </c>
    </row>
    <row r="10" spans="1:12" s="54" customFormat="1" ht="15">
      <c r="A10" s="83"/>
      <c r="B10" s="93">
        <v>2500000</v>
      </c>
      <c r="C10" s="52" t="s">
        <v>68</v>
      </c>
      <c r="D10" s="52" t="s">
        <v>68</v>
      </c>
      <c r="E10" s="53">
        <v>4</v>
      </c>
      <c r="F10" s="53">
        <v>4</v>
      </c>
      <c r="G10" s="53">
        <v>3</v>
      </c>
      <c r="H10" s="53">
        <v>3</v>
      </c>
      <c r="I10" s="71">
        <f t="shared" si="0"/>
        <v>13.333333333333334</v>
      </c>
      <c r="J10" s="53" t="s">
        <v>81</v>
      </c>
      <c r="K10" s="68">
        <v>40891</v>
      </c>
      <c r="L10" s="58" t="s">
        <v>63</v>
      </c>
    </row>
    <row r="11" spans="1:12" s="54" customFormat="1" ht="15">
      <c r="A11" s="83"/>
      <c r="B11" s="93">
        <v>1100000</v>
      </c>
      <c r="C11" s="52" t="s">
        <v>68</v>
      </c>
      <c r="D11" s="52" t="s">
        <v>69</v>
      </c>
      <c r="E11" s="53">
        <v>3</v>
      </c>
      <c r="F11" s="53">
        <v>3</v>
      </c>
      <c r="G11" s="53">
        <v>3</v>
      </c>
      <c r="H11" s="53">
        <v>3</v>
      </c>
      <c r="I11" s="71">
        <f t="shared" si="0"/>
        <v>9</v>
      </c>
      <c r="J11" s="53" t="s">
        <v>81</v>
      </c>
      <c r="K11" s="68">
        <v>40891</v>
      </c>
      <c r="L11" s="84" t="s">
        <v>62</v>
      </c>
    </row>
    <row r="12" spans="1:12" s="54" customFormat="1" ht="30">
      <c r="A12" s="83"/>
      <c r="B12" s="91">
        <v>1000000</v>
      </c>
      <c r="C12" s="55" t="s">
        <v>69</v>
      </c>
      <c r="D12" s="55" t="s">
        <v>69</v>
      </c>
      <c r="E12" s="57">
        <v>3</v>
      </c>
      <c r="F12" s="57">
        <v>2</v>
      </c>
      <c r="G12" s="57">
        <v>2</v>
      </c>
      <c r="H12" s="57">
        <v>4</v>
      </c>
      <c r="I12" s="73">
        <f t="shared" si="0"/>
        <v>8</v>
      </c>
      <c r="J12" s="53" t="s">
        <v>81</v>
      </c>
      <c r="K12" s="68">
        <v>40891</v>
      </c>
      <c r="L12" s="84" t="s">
        <v>90</v>
      </c>
    </row>
    <row r="13" spans="1:12" s="54" customFormat="1" ht="15">
      <c r="A13" s="83"/>
      <c r="B13" s="91">
        <v>300000</v>
      </c>
      <c r="C13" s="55" t="s">
        <v>68</v>
      </c>
      <c r="D13" s="55" t="s">
        <v>68</v>
      </c>
      <c r="E13" s="57">
        <v>3</v>
      </c>
      <c r="F13" s="57">
        <v>5</v>
      </c>
      <c r="G13" s="57">
        <v>2</v>
      </c>
      <c r="H13" s="57">
        <v>1</v>
      </c>
      <c r="I13" s="73">
        <f t="shared" si="0"/>
        <v>8</v>
      </c>
      <c r="J13" s="53" t="s">
        <v>80</v>
      </c>
      <c r="K13" s="68">
        <v>40891</v>
      </c>
      <c r="L13" s="58" t="s">
        <v>41</v>
      </c>
    </row>
    <row r="14" spans="1:12" s="54" customFormat="1" ht="30">
      <c r="A14" s="83"/>
      <c r="B14" s="91">
        <v>100000</v>
      </c>
      <c r="C14" s="55" t="s">
        <v>68</v>
      </c>
      <c r="D14" s="55" t="s">
        <v>68</v>
      </c>
      <c r="E14" s="57">
        <v>3</v>
      </c>
      <c r="F14" s="57">
        <v>2</v>
      </c>
      <c r="G14" s="57">
        <v>2</v>
      </c>
      <c r="H14" s="57">
        <v>4</v>
      </c>
      <c r="I14" s="73">
        <f t="shared" si="0"/>
        <v>8</v>
      </c>
      <c r="J14" s="53" t="s">
        <v>80</v>
      </c>
      <c r="K14" s="68">
        <v>40891</v>
      </c>
      <c r="L14" s="84" t="s">
        <v>73</v>
      </c>
    </row>
    <row r="15" spans="1:12" s="54" customFormat="1" ht="15">
      <c r="A15" s="83"/>
      <c r="B15" s="93">
        <v>100000</v>
      </c>
      <c r="C15" s="52" t="s">
        <v>68</v>
      </c>
      <c r="D15" s="52" t="s">
        <v>69</v>
      </c>
      <c r="E15" s="53">
        <v>3</v>
      </c>
      <c r="F15" s="53">
        <v>3</v>
      </c>
      <c r="G15" s="53">
        <v>1</v>
      </c>
      <c r="H15" s="53">
        <v>3</v>
      </c>
      <c r="I15" s="71">
        <f t="shared" si="0"/>
        <v>7</v>
      </c>
      <c r="J15" s="53" t="s">
        <v>81</v>
      </c>
      <c r="K15" s="68">
        <v>40891</v>
      </c>
      <c r="L15" s="58"/>
    </row>
    <row r="16" spans="1:12" s="54" customFormat="1" ht="15">
      <c r="A16" s="83"/>
      <c r="B16" s="93">
        <v>800000</v>
      </c>
      <c r="C16" s="52" t="s">
        <v>68</v>
      </c>
      <c r="D16" s="52" t="s">
        <v>69</v>
      </c>
      <c r="E16" s="53">
        <v>3</v>
      </c>
      <c r="F16" s="53">
        <v>3</v>
      </c>
      <c r="G16" s="53">
        <v>1</v>
      </c>
      <c r="H16" s="53">
        <v>3</v>
      </c>
      <c r="I16" s="71">
        <f t="shared" si="0"/>
        <v>7</v>
      </c>
      <c r="J16" s="53" t="s">
        <v>81</v>
      </c>
      <c r="K16" s="68">
        <v>40891</v>
      </c>
      <c r="L16" s="58"/>
    </row>
    <row r="17" spans="1:12" s="54" customFormat="1" ht="15">
      <c r="A17" s="83"/>
      <c r="B17" s="93">
        <v>1500000</v>
      </c>
      <c r="C17" s="52" t="s">
        <v>68</v>
      </c>
      <c r="D17" s="52" t="s">
        <v>68</v>
      </c>
      <c r="E17" s="53">
        <v>3</v>
      </c>
      <c r="F17" s="53">
        <v>3</v>
      </c>
      <c r="G17" s="53">
        <v>3</v>
      </c>
      <c r="H17" s="53">
        <v>1</v>
      </c>
      <c r="I17" s="71">
        <f t="shared" si="0"/>
        <v>7</v>
      </c>
      <c r="J17" s="53" t="s">
        <v>80</v>
      </c>
      <c r="K17" s="68">
        <v>40891</v>
      </c>
      <c r="L17" s="58" t="s">
        <v>75</v>
      </c>
    </row>
    <row r="18" spans="1:12" s="54" customFormat="1" ht="15">
      <c r="A18" s="83"/>
      <c r="B18" s="93">
        <v>400000</v>
      </c>
      <c r="C18" s="52" t="s">
        <v>69</v>
      </c>
      <c r="D18" s="52" t="s">
        <v>69</v>
      </c>
      <c r="E18" s="53">
        <v>2</v>
      </c>
      <c r="F18" s="53">
        <v>3</v>
      </c>
      <c r="G18" s="53">
        <v>4</v>
      </c>
      <c r="H18" s="53">
        <v>2</v>
      </c>
      <c r="I18" s="71">
        <f t="shared" si="0"/>
        <v>6</v>
      </c>
      <c r="J18" s="53" t="s">
        <v>81</v>
      </c>
      <c r="K18" s="68">
        <v>40891</v>
      </c>
      <c r="L18" s="58" t="s">
        <v>75</v>
      </c>
    </row>
    <row r="19" spans="1:15" s="54" customFormat="1" ht="15">
      <c r="A19" s="83"/>
      <c r="B19" s="93">
        <v>400000</v>
      </c>
      <c r="C19" s="52" t="s">
        <v>69</v>
      </c>
      <c r="D19" s="52" t="s">
        <v>69</v>
      </c>
      <c r="E19" s="53">
        <v>2</v>
      </c>
      <c r="F19" s="53">
        <v>3</v>
      </c>
      <c r="G19" s="53">
        <v>4</v>
      </c>
      <c r="H19" s="53">
        <v>2</v>
      </c>
      <c r="I19" s="71">
        <f t="shared" si="0"/>
        <v>6</v>
      </c>
      <c r="J19" s="53" t="s">
        <v>81</v>
      </c>
      <c r="K19" s="68">
        <v>40891</v>
      </c>
      <c r="L19" s="58" t="s">
        <v>75</v>
      </c>
      <c r="O19" s="54" t="s">
        <v>23</v>
      </c>
    </row>
    <row r="20" spans="1:12" s="54" customFormat="1" ht="15">
      <c r="A20" s="83"/>
      <c r="B20" s="93">
        <v>500000</v>
      </c>
      <c r="C20" s="52" t="s">
        <v>68</v>
      </c>
      <c r="D20" s="52" t="s">
        <v>69</v>
      </c>
      <c r="E20" s="53">
        <v>3</v>
      </c>
      <c r="F20" s="53">
        <v>1</v>
      </c>
      <c r="G20" s="53">
        <v>1</v>
      </c>
      <c r="H20" s="53">
        <v>4</v>
      </c>
      <c r="I20" s="71">
        <f t="shared" si="0"/>
        <v>6</v>
      </c>
      <c r="J20" s="53" t="s">
        <v>81</v>
      </c>
      <c r="K20" s="68">
        <v>40891</v>
      </c>
      <c r="L20" s="84"/>
    </row>
    <row r="21" spans="1:12" s="54" customFormat="1" ht="30">
      <c r="A21" s="83"/>
      <c r="B21" s="93">
        <v>3600000</v>
      </c>
      <c r="C21" s="52" t="s">
        <v>69</v>
      </c>
      <c r="D21" s="52" t="s">
        <v>69</v>
      </c>
      <c r="E21" s="53">
        <v>3</v>
      </c>
      <c r="F21" s="53">
        <v>2</v>
      </c>
      <c r="G21" s="53">
        <v>3</v>
      </c>
      <c r="H21" s="53">
        <v>1</v>
      </c>
      <c r="I21" s="71">
        <f t="shared" si="0"/>
        <v>6</v>
      </c>
      <c r="J21" s="53" t="s">
        <v>80</v>
      </c>
      <c r="K21" s="68">
        <v>40891</v>
      </c>
      <c r="L21" s="84" t="s">
        <v>74</v>
      </c>
    </row>
    <row r="22" spans="1:12" s="54" customFormat="1" ht="15">
      <c r="A22" s="83"/>
      <c r="B22" s="93">
        <v>200000</v>
      </c>
      <c r="C22" s="52" t="s">
        <v>68</v>
      </c>
      <c r="D22" s="52" t="s">
        <v>68</v>
      </c>
      <c r="E22" s="53">
        <v>3</v>
      </c>
      <c r="F22" s="53">
        <v>4</v>
      </c>
      <c r="G22" s="53">
        <v>1</v>
      </c>
      <c r="H22" s="53">
        <v>1</v>
      </c>
      <c r="I22" s="71">
        <f t="shared" si="0"/>
        <v>6</v>
      </c>
      <c r="J22" s="53" t="s">
        <v>81</v>
      </c>
      <c r="K22" s="68">
        <v>40891</v>
      </c>
      <c r="L22" s="58"/>
    </row>
    <row r="23" spans="1:12" s="54" customFormat="1" ht="30">
      <c r="A23" s="56"/>
      <c r="B23" s="72">
        <v>300000</v>
      </c>
      <c r="C23" s="55" t="s">
        <v>68</v>
      </c>
      <c r="D23" s="55" t="s">
        <v>68</v>
      </c>
      <c r="E23" s="57">
        <v>3</v>
      </c>
      <c r="F23" s="57">
        <v>3</v>
      </c>
      <c r="G23" s="57">
        <v>1</v>
      </c>
      <c r="H23" s="57">
        <v>2</v>
      </c>
      <c r="I23" s="109">
        <f t="shared" si="0"/>
        <v>6</v>
      </c>
      <c r="J23" s="53" t="s">
        <v>81</v>
      </c>
      <c r="K23" s="68">
        <v>40891</v>
      </c>
      <c r="L23" s="84" t="s">
        <v>84</v>
      </c>
    </row>
    <row r="24" spans="1:12" s="54" customFormat="1" ht="45">
      <c r="A24" s="83"/>
      <c r="B24" s="93">
        <v>1875000</v>
      </c>
      <c r="C24" s="52" t="s">
        <v>68</v>
      </c>
      <c r="D24" s="52" t="s">
        <v>69</v>
      </c>
      <c r="E24" s="53">
        <v>2</v>
      </c>
      <c r="F24" s="53">
        <v>4</v>
      </c>
      <c r="G24" s="53">
        <v>2</v>
      </c>
      <c r="H24" s="53">
        <v>1</v>
      </c>
      <c r="I24" s="71">
        <f t="shared" si="0"/>
        <v>4.666666666666667</v>
      </c>
      <c r="J24" s="53" t="s">
        <v>81</v>
      </c>
      <c r="K24" s="68">
        <v>40891</v>
      </c>
      <c r="L24" s="84" t="s">
        <v>70</v>
      </c>
    </row>
    <row r="25" spans="1:12" s="54" customFormat="1" ht="15">
      <c r="A25" s="83"/>
      <c r="B25" s="93">
        <v>100000</v>
      </c>
      <c r="C25" s="52" t="s">
        <v>68</v>
      </c>
      <c r="D25" s="52" t="s">
        <v>69</v>
      </c>
      <c r="E25" s="53">
        <v>2</v>
      </c>
      <c r="F25" s="53">
        <v>2</v>
      </c>
      <c r="G25" s="53">
        <v>2</v>
      </c>
      <c r="H25" s="53">
        <v>3</v>
      </c>
      <c r="I25" s="71">
        <f t="shared" si="0"/>
        <v>4.666666666666667</v>
      </c>
      <c r="J25" s="53" t="s">
        <v>81</v>
      </c>
      <c r="K25" s="68">
        <v>40891</v>
      </c>
      <c r="L25" s="58"/>
    </row>
    <row r="26" spans="1:12" s="54" customFormat="1" ht="15">
      <c r="A26" s="83"/>
      <c r="B26" s="91">
        <v>500000</v>
      </c>
      <c r="C26" s="55" t="s">
        <v>68</v>
      </c>
      <c r="D26" s="55" t="s">
        <v>68</v>
      </c>
      <c r="E26" s="57">
        <v>2</v>
      </c>
      <c r="F26" s="57">
        <v>3</v>
      </c>
      <c r="G26" s="57">
        <v>1</v>
      </c>
      <c r="H26" s="57">
        <v>2</v>
      </c>
      <c r="I26" s="73">
        <f t="shared" si="0"/>
        <v>4</v>
      </c>
      <c r="J26" s="53" t="s">
        <v>81</v>
      </c>
      <c r="K26" s="68">
        <v>40891</v>
      </c>
      <c r="L26" s="84"/>
    </row>
    <row r="27" spans="1:12" s="54" customFormat="1" ht="15">
      <c r="A27" s="83"/>
      <c r="B27" s="70"/>
      <c r="C27" s="52"/>
      <c r="D27" s="52"/>
      <c r="E27" s="53"/>
      <c r="F27" s="53"/>
      <c r="G27" s="53"/>
      <c r="H27" s="53"/>
      <c r="I27" s="71"/>
      <c r="J27" s="53"/>
      <c r="K27" s="68"/>
      <c r="L27" s="58"/>
    </row>
    <row r="28" spans="1:12" ht="15">
      <c r="A28" s="83"/>
      <c r="B28" s="94"/>
      <c r="C28" s="45"/>
      <c r="D28" s="45"/>
      <c r="E28" s="46"/>
      <c r="F28" s="46"/>
      <c r="G28" s="46"/>
      <c r="H28" s="46"/>
      <c r="I28" s="95"/>
      <c r="J28" s="53"/>
      <c r="K28" s="68"/>
      <c r="L28" s="100"/>
    </row>
    <row r="29" spans="1:12" ht="15.75" thickBot="1">
      <c r="A29" s="101"/>
      <c r="B29" s="102"/>
      <c r="C29" s="103"/>
      <c r="D29" s="103"/>
      <c r="E29" s="104"/>
      <c r="F29" s="104"/>
      <c r="G29" s="104"/>
      <c r="H29" s="104"/>
      <c r="I29" s="105"/>
      <c r="J29" s="74"/>
      <c r="K29" s="75"/>
      <c r="L29" s="106"/>
    </row>
    <row r="30" spans="1:12" ht="15.75" thickBot="1">
      <c r="A30" s="76" t="s">
        <v>21</v>
      </c>
      <c r="B30" s="107">
        <f>SUM(B6:B29)</f>
        <v>24675000</v>
      </c>
      <c r="C30" s="47"/>
      <c r="D30" s="47"/>
      <c r="E30" s="29"/>
      <c r="F30" s="29"/>
      <c r="G30" s="29"/>
      <c r="H30" s="29"/>
      <c r="I30" s="29"/>
      <c r="J30" s="29"/>
      <c r="K30" s="29"/>
      <c r="L30" s="79"/>
    </row>
    <row r="31" spans="1:11" ht="15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5.75" thickBot="1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7" ht="15.75" thickBot="1">
      <c r="A33" s="15" t="s">
        <v>53</v>
      </c>
      <c r="B33" s="16">
        <v>1</v>
      </c>
      <c r="C33" s="16">
        <v>4</v>
      </c>
      <c r="D33" s="16">
        <v>9</v>
      </c>
      <c r="E33" s="16">
        <v>16</v>
      </c>
      <c r="F33" s="127">
        <v>25</v>
      </c>
      <c r="G33" s="128"/>
    </row>
    <row r="34" spans="1:10" ht="180.75" customHeight="1" thickBot="1">
      <c r="A34" s="40" t="s">
        <v>59</v>
      </c>
      <c r="B34" s="41" t="s">
        <v>58</v>
      </c>
      <c r="C34" s="5" t="s">
        <v>57</v>
      </c>
      <c r="D34" s="6" t="s">
        <v>56</v>
      </c>
      <c r="E34" s="7" t="s">
        <v>55</v>
      </c>
      <c r="F34" s="129" t="s">
        <v>54</v>
      </c>
      <c r="G34" s="130"/>
      <c r="J34" s="122" t="s">
        <v>94</v>
      </c>
    </row>
    <row r="35" s="54" customFormat="1" ht="15"/>
  </sheetData>
  <sheetProtection/>
  <autoFilter ref="B5:K30"/>
  <mergeCells count="3">
    <mergeCell ref="F4:H4"/>
    <mergeCell ref="F33:G33"/>
    <mergeCell ref="F34:G34"/>
  </mergeCells>
  <dataValidations count="2">
    <dataValidation type="list" allowBlank="1" showInputMessage="1" showErrorMessage="1" sqref="J6:J29">
      <formula1>"Ja,Nej"</formula1>
    </dataValidation>
    <dataValidation type="date" operator="greaterThan" allowBlank="1" showInputMessage="1" showErrorMessage="1" sqref="K6:K29">
      <formula1>40544</formula1>
    </dataValidation>
  </dataValidations>
  <printOptions/>
  <pageMargins left="0.7" right="0.7" top="0.75" bottom="0.75" header="0.3" footer="0.3"/>
  <pageSetup horizontalDpi="1200" verticalDpi="1200" orientation="landscape" paperSize="8" scale="80" r:id="rId2"/>
  <headerFooter>
    <oddFooter>&amp;L&amp;Z&amp;F&amp;R&amp;D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:FC22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14.8515625" style="0" bestFit="1" customWidth="1"/>
    <col min="2" max="2" width="16.8515625" style="0" customWidth="1"/>
    <col min="3" max="3" width="17.28125" style="0" bestFit="1" customWidth="1"/>
    <col min="4" max="4" width="16.7109375" style="0" bestFit="1" customWidth="1"/>
    <col min="5" max="5" width="20.28125" style="0" customWidth="1"/>
    <col min="6" max="6" width="16.421875" style="0" customWidth="1"/>
    <col min="7" max="7" width="45.421875" style="9" customWidth="1"/>
    <col min="8" max="159" width="9.140625" style="9" customWidth="1"/>
  </cols>
  <sheetData>
    <row r="1" spans="1:159" s="3" customFormat="1" ht="25.5" customHeight="1" thickBot="1">
      <c r="A1" s="15" t="s">
        <v>7</v>
      </c>
      <c r="B1" s="16">
        <v>1</v>
      </c>
      <c r="C1" s="16">
        <v>2</v>
      </c>
      <c r="D1" s="16">
        <v>3</v>
      </c>
      <c r="E1" s="16">
        <v>4</v>
      </c>
      <c r="F1" s="17">
        <v>5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</row>
    <row r="2" spans="1:159" s="3" customFormat="1" ht="105">
      <c r="A2" s="30" t="s">
        <v>8</v>
      </c>
      <c r="B2" s="31" t="s">
        <v>36</v>
      </c>
      <c r="C2" s="32" t="s">
        <v>37</v>
      </c>
      <c r="D2" s="33" t="s">
        <v>38</v>
      </c>
      <c r="E2" s="34" t="s">
        <v>39</v>
      </c>
      <c r="F2" s="35" t="s">
        <v>40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</row>
    <row r="3" spans="1:159" s="3" customFormat="1" ht="60">
      <c r="A3" s="19" t="s">
        <v>9</v>
      </c>
      <c r="B3" s="31" t="s">
        <v>24</v>
      </c>
      <c r="C3" s="32" t="s">
        <v>25</v>
      </c>
      <c r="D3" s="33" t="s">
        <v>26</v>
      </c>
      <c r="E3" s="34" t="s">
        <v>27</v>
      </c>
      <c r="F3" s="35" t="s">
        <v>28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</row>
    <row r="4" spans="1:159" s="3" customFormat="1" ht="186" customHeight="1" thickBot="1">
      <c r="A4" s="18" t="s">
        <v>29</v>
      </c>
      <c r="B4" s="4" t="s">
        <v>30</v>
      </c>
      <c r="C4" s="5" t="s">
        <v>31</v>
      </c>
      <c r="D4" s="6" t="s">
        <v>32</v>
      </c>
      <c r="E4" s="7" t="s">
        <v>77</v>
      </c>
      <c r="F4" s="14" t="s">
        <v>33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</row>
    <row r="5" spans="1:6" s="8" customFormat="1" ht="60" customHeight="1">
      <c r="A5" s="131" t="s">
        <v>35</v>
      </c>
      <c r="B5" s="132"/>
      <c r="F5" s="36"/>
    </row>
    <row r="6" spans="1:6" s="8" customFormat="1" ht="15.75" customHeight="1">
      <c r="A6" s="131" t="s">
        <v>11</v>
      </c>
      <c r="B6" s="133"/>
      <c r="F6" s="36"/>
    </row>
    <row r="7" spans="1:6" s="8" customFormat="1" ht="15.75" customHeight="1">
      <c r="A7" s="37" t="s">
        <v>12</v>
      </c>
      <c r="F7" s="36"/>
    </row>
    <row r="8" spans="1:6" s="8" customFormat="1" ht="15.75" customHeight="1">
      <c r="A8" s="37" t="s">
        <v>13</v>
      </c>
      <c r="F8" s="36"/>
    </row>
    <row r="9" spans="1:6" s="8" customFormat="1" ht="120.75" customHeight="1" thickBot="1">
      <c r="A9" s="134" t="s">
        <v>16</v>
      </c>
      <c r="B9" s="135"/>
      <c r="C9" s="38"/>
      <c r="D9" s="38"/>
      <c r="E9" s="38"/>
      <c r="F9" s="39"/>
    </row>
    <row r="10" spans="1:6" s="8" customFormat="1" ht="15.75" customHeight="1">
      <c r="A10" s="12"/>
      <c r="B10" s="12"/>
      <c r="C10" s="12"/>
      <c r="D10" s="12"/>
      <c r="E10" s="12"/>
      <c r="F10" s="12"/>
    </row>
    <row r="11" s="8" customFormat="1" ht="15"/>
    <row r="13" spans="1:159" s="11" customFormat="1" ht="15.75" thickBot="1">
      <c r="A13" s="13"/>
      <c r="B13" s="8"/>
      <c r="C13" s="8"/>
      <c r="D13" s="8"/>
      <c r="E13" s="8"/>
      <c r="F13" s="8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</row>
    <row r="14" spans="1:6" ht="26.25" thickBot="1">
      <c r="A14" s="15" t="s">
        <v>15</v>
      </c>
      <c r="B14" s="16">
        <v>1</v>
      </c>
      <c r="C14" s="16">
        <v>2</v>
      </c>
      <c r="D14" s="16">
        <v>3</v>
      </c>
      <c r="E14" s="16">
        <v>4</v>
      </c>
      <c r="F14" s="17">
        <v>5</v>
      </c>
    </row>
    <row r="15" spans="1:159" ht="90.75" thickBot="1">
      <c r="A15" s="40" t="s">
        <v>34</v>
      </c>
      <c r="B15" s="41" t="s">
        <v>14</v>
      </c>
      <c r="C15" s="5" t="s">
        <v>67</v>
      </c>
      <c r="D15" s="6" t="s">
        <v>66</v>
      </c>
      <c r="E15" s="7" t="s">
        <v>65</v>
      </c>
      <c r="F15" s="14" t="s">
        <v>64</v>
      </c>
      <c r="EY15"/>
      <c r="EZ15"/>
      <c r="FA15"/>
      <c r="FB15"/>
      <c r="FC15"/>
    </row>
    <row r="16" ht="15">
      <c r="A16" s="2"/>
    </row>
    <row r="18" ht="15.75" thickBot="1"/>
    <row r="19" spans="1:159" ht="15" customHeight="1">
      <c r="A19" s="136" t="s">
        <v>87</v>
      </c>
      <c r="B19" s="137"/>
      <c r="C19" s="137"/>
      <c r="D19" s="137"/>
      <c r="E19" s="138"/>
      <c r="F19" s="9"/>
      <c r="EX19"/>
      <c r="EY19"/>
      <c r="EZ19"/>
      <c r="FA19"/>
      <c r="FB19"/>
      <c r="FC19"/>
    </row>
    <row r="20" spans="1:159" ht="15">
      <c r="A20" s="111" t="s">
        <v>85</v>
      </c>
      <c r="B20" s="110" t="s">
        <v>91</v>
      </c>
      <c r="C20" s="110"/>
      <c r="D20" s="110"/>
      <c r="E20" s="112"/>
      <c r="F20" s="9"/>
      <c r="EX20"/>
      <c r="EY20"/>
      <c r="EZ20"/>
      <c r="FA20"/>
      <c r="FB20"/>
      <c r="FC20"/>
    </row>
    <row r="21" spans="1:159" ht="15.75" thickBot="1">
      <c r="A21" s="113" t="s">
        <v>81</v>
      </c>
      <c r="B21" s="114" t="s">
        <v>86</v>
      </c>
      <c r="C21" s="114"/>
      <c r="D21" s="114"/>
      <c r="E21" s="115"/>
      <c r="F21" s="9"/>
      <c r="EX21"/>
      <c r="EY21"/>
      <c r="EZ21"/>
      <c r="FA21"/>
      <c r="FB21"/>
      <c r="FC21"/>
    </row>
    <row r="22" spans="6:159" ht="15">
      <c r="F22" s="9"/>
      <c r="EX22"/>
      <c r="EY22"/>
      <c r="EZ22"/>
      <c r="FA22"/>
      <c r="FB22"/>
      <c r="FC22"/>
    </row>
  </sheetData>
  <sheetProtection/>
  <mergeCells count="4">
    <mergeCell ref="A5:B5"/>
    <mergeCell ref="A6:B6"/>
    <mergeCell ref="A9:B9"/>
    <mergeCell ref="A19:E19"/>
  </mergeCells>
  <printOptions/>
  <pageMargins left="0.75" right="0.75" top="1" bottom="1" header="0" footer="0"/>
  <pageSetup horizontalDpi="600" verticalDpi="600" orientation="portrait" paperSize="9" scale="85" r:id="rId3"/>
  <headerFooter alignWithMargins="0">
    <oddFooter>&amp;L&amp;Z&amp;F&amp;R&amp;D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kirkegaard, aarhus arkitekterne a/s</dc:creator>
  <cp:keywords/>
  <dc:description/>
  <cp:lastModifiedBy>Julie Schmidt Christensen</cp:lastModifiedBy>
  <cp:lastPrinted>2011-08-29T06:31:54Z</cp:lastPrinted>
  <dcterms:created xsi:type="dcterms:W3CDTF">2011-04-03T16:15:22Z</dcterms:created>
  <dcterms:modified xsi:type="dcterms:W3CDTF">2018-03-12T15:24:57Z</dcterms:modified>
  <cp:category/>
  <cp:version/>
  <cp:contentType/>
  <cp:contentStatus/>
</cp:coreProperties>
</file>