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cowi.sharepoint.com/sites/A218542-project/Shared Documents/70-WorkSubmitted/230906 Endelig leverance på evaluering, version 14 vol. 2 af kriterier/230921 Rettelse scoringsmodel omvendt score/"/>
    </mc:Choice>
  </mc:AlternateContent>
  <xr:revisionPtr revIDLastSave="33" documentId="8_{D7EAAD2C-BC1A-4930-B5CC-DD557E886245}" xr6:coauthVersionLast="47" xr6:coauthVersionMax="47" xr10:uidLastSave="{C074BAF5-D5E2-465B-9F62-CD618CB9B089}"/>
  <bookViews>
    <workbookView xWindow="-25800" yWindow="0" windowWidth="25800" windowHeight="21000" xr2:uid="{00000000-000D-0000-FFFF-FFFF00000000}"/>
  </bookViews>
  <sheets>
    <sheet name="Introduction" sheetId="3" r:id="rId1"/>
    <sheet name="Scoring model" sheetId="10" r:id="rId2"/>
    <sheet name="Example description" sheetId="8" r:id="rId3"/>
    <sheet name="Example - Scoring model" sheetId="7" r:id="rId4"/>
    <sheet name="Material definitions" sheetId="9" r:id="rId5"/>
    <sheet name="Lists" sheetId="4" state="hidden" r:id="rId6"/>
  </sheets>
  <definedNames>
    <definedName name="list">Lists!$B$6:$B$8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7" l="1"/>
  <c r="H12" i="7"/>
  <c r="H13" i="7"/>
  <c r="H14" i="7"/>
  <c r="H15" i="7"/>
  <c r="H16" i="7"/>
  <c r="H17" i="7"/>
  <c r="H18" i="7"/>
  <c r="H19" i="7"/>
  <c r="H20" i="7"/>
  <c r="H21" i="7"/>
  <c r="H22" i="7"/>
  <c r="H23" i="7"/>
  <c r="H24" i="7"/>
  <c r="H25" i="7"/>
  <c r="H26" i="7"/>
  <c r="H27" i="7"/>
  <c r="H28" i="7"/>
  <c r="H29" i="7"/>
  <c r="H30" i="7"/>
  <c r="H31" i="7"/>
  <c r="H10" i="7"/>
  <c r="H10" i="10"/>
  <c r="H11" i="10"/>
  <c r="H12" i="10"/>
  <c r="H13" i="10"/>
  <c r="H14" i="10"/>
  <c r="H15" i="10"/>
  <c r="H16" i="10"/>
  <c r="H17" i="10"/>
  <c r="H18" i="10"/>
  <c r="H19" i="10"/>
  <c r="H20" i="10"/>
  <c r="H21" i="10"/>
  <c r="H22" i="10"/>
  <c r="H23" i="10"/>
  <c r="H24" i="10"/>
  <c r="H25" i="10"/>
  <c r="H26" i="10"/>
  <c r="H27" i="10"/>
  <c r="H28" i="10"/>
  <c r="H29" i="10"/>
  <c r="H30" i="10"/>
  <c r="H31" i="10"/>
  <c r="E7" i="10"/>
  <c r="G12" i="7" l="1"/>
  <c r="G16" i="7"/>
  <c r="I16" i="7" s="1"/>
  <c r="C12" i="4" l="1"/>
  <c r="C14" i="4"/>
  <c r="C15" i="4"/>
  <c r="C16" i="4"/>
  <c r="C17" i="4"/>
  <c r="C18" i="4"/>
  <c r="C13" i="4"/>
  <c r="G12" i="10"/>
  <c r="G15" i="10"/>
  <c r="I15" i="10" l="1"/>
  <c r="G11" i="7"/>
  <c r="G10" i="7"/>
  <c r="G11" i="10" l="1"/>
  <c r="I11" i="10" s="1"/>
  <c r="G31" i="10"/>
  <c r="G30" i="10"/>
  <c r="G29" i="10"/>
  <c r="G28" i="10"/>
  <c r="G27" i="10"/>
  <c r="G26" i="10"/>
  <c r="G25" i="10"/>
  <c r="G24" i="10"/>
  <c r="G23" i="10"/>
  <c r="G22" i="10"/>
  <c r="G21" i="10"/>
  <c r="G20" i="10"/>
  <c r="G19" i="10"/>
  <c r="G18" i="10"/>
  <c r="G17" i="10"/>
  <c r="G16" i="10"/>
  <c r="G14" i="10"/>
  <c r="G13" i="10"/>
  <c r="G10" i="10"/>
  <c r="G31" i="7"/>
  <c r="G30" i="7"/>
  <c r="G29" i="7"/>
  <c r="G28" i="7"/>
  <c r="G27" i="7"/>
  <c r="G26" i="7"/>
  <c r="G25" i="7"/>
  <c r="G24" i="7"/>
  <c r="G23" i="7"/>
  <c r="G22" i="7"/>
  <c r="G21" i="7"/>
  <c r="G20" i="7"/>
  <c r="G19" i="7"/>
  <c r="G18" i="7"/>
  <c r="G17" i="7"/>
  <c r="G15" i="7"/>
  <c r="G14" i="7"/>
  <c r="G13" i="7"/>
  <c r="I12" i="7"/>
  <c r="I16" i="10" l="1"/>
  <c r="I25" i="7"/>
  <c r="I10" i="10"/>
  <c r="I17" i="7"/>
  <c r="I13" i="10"/>
  <c r="I25" i="10"/>
  <c r="I23" i="7"/>
  <c r="I27" i="7"/>
  <c r="I29" i="7"/>
  <c r="I19" i="10"/>
  <c r="I31" i="7"/>
  <c r="I18" i="10"/>
  <c r="I26" i="10"/>
  <c r="I27" i="10"/>
  <c r="I20" i="10"/>
  <c r="I28" i="10"/>
  <c r="M14" i="10"/>
  <c r="I15" i="7"/>
  <c r="I11" i="7"/>
  <c r="M16" i="10"/>
  <c r="I17" i="10"/>
  <c r="I21" i="10"/>
  <c r="I22" i="10"/>
  <c r="I29" i="10"/>
  <c r="I30" i="10"/>
  <c r="I12" i="10"/>
  <c r="I23" i="10"/>
  <c r="I24" i="10"/>
  <c r="I31" i="10"/>
  <c r="I14" i="10"/>
  <c r="I20" i="7"/>
  <c r="I24" i="7"/>
  <c r="I28" i="7"/>
  <c r="I19" i="7"/>
  <c r="I14" i="7"/>
  <c r="I22" i="7"/>
  <c r="I30" i="7"/>
  <c r="I10" i="7"/>
  <c r="I21" i="7"/>
  <c r="I18" i="7"/>
  <c r="I26" i="7"/>
  <c r="I13" i="7"/>
  <c r="M10" i="10" l="1"/>
  <c r="M13" i="7"/>
  <c r="M10" i="7"/>
  <c r="M14" i="7"/>
  <c r="M15" i="7"/>
  <c r="M15" i="10"/>
</calcChain>
</file>

<file path=xl/sharedStrings.xml><?xml version="1.0" encoding="utf-8"?>
<sst xmlns="http://schemas.openxmlformats.org/spreadsheetml/2006/main" count="172" uniqueCount="90">
  <si>
    <t xml:space="preserve">INTRODUCTION TO THE SCORING MODEL </t>
  </si>
  <si>
    <t xml:space="preserve">INTRODUCTION </t>
  </si>
  <si>
    <t>For more information</t>
  </si>
  <si>
    <t>See sheet "Material definitions" for a definition on materials.</t>
  </si>
  <si>
    <t>SCORING MODEL</t>
  </si>
  <si>
    <t>Input</t>
  </si>
  <si>
    <t>Results</t>
  </si>
  <si>
    <t>Delivery form (e.g., a pallet or a box)</t>
  </si>
  <si>
    <t>Number of product units in a delivery (units)</t>
  </si>
  <si>
    <t>Packaging element description</t>
  </si>
  <si>
    <t>Packaging layer</t>
  </si>
  <si>
    <t>Material (see sheet "Definitions" for further explanation)</t>
  </si>
  <si>
    <t>Number of packaging units in the delivery (in the tertiary packaging)</t>
  </si>
  <si>
    <t>Weight per packaging unit
(gram)</t>
  </si>
  <si>
    <t>Total weight of each packaging element per delivered product
(gram)</t>
  </si>
  <si>
    <t>Factor</t>
  </si>
  <si>
    <t>Calculated score</t>
  </si>
  <si>
    <t>SCORES</t>
  </si>
  <si>
    <t>Secondary packaging (N2)</t>
  </si>
  <si>
    <t>Cellulose_based_material, Recycled or sustainably sourced</t>
  </si>
  <si>
    <t>Overall score</t>
  </si>
  <si>
    <t>This is the score that should be inserted in the bid</t>
  </si>
  <si>
    <t>Tertiary packaging (N3)</t>
  </si>
  <si>
    <t>Plastic, Virgin fossil-based</t>
  </si>
  <si>
    <t>Primary packaging (N1)</t>
  </si>
  <si>
    <t xml:space="preserve">These scores are only for your information regarding which packaging layer (primary, secondary, tertiary) that are associated with the largest environemtal impact. These scores are not inseted in the bid. </t>
  </si>
  <si>
    <t xml:space="preserve">EXAMPLE </t>
  </si>
  <si>
    <t>EXAMPLE - SCORING MODEL</t>
  </si>
  <si>
    <t>Reusable pallet</t>
  </si>
  <si>
    <t>Plastic, Recycled</t>
  </si>
  <si>
    <t>Cardboard box with product information</t>
  </si>
  <si>
    <t>User manual with product information - 60% recycled paper content</t>
  </si>
  <si>
    <t>User manual with product information - 40% virgin paper content</t>
  </si>
  <si>
    <t>Cellulose_based_material, Virgin</t>
  </si>
  <si>
    <t>Plastic wrap used to hold and protect the secondary packaging during transport</t>
  </si>
  <si>
    <t xml:space="preserve">Metals </t>
  </si>
  <si>
    <t>Specification</t>
  </si>
  <si>
    <t>Explanation</t>
  </si>
  <si>
    <t xml:space="preserve">Virgin </t>
  </si>
  <si>
    <t xml:space="preserve">Recycled </t>
  </si>
  <si>
    <t xml:space="preserve">100% recycled content. </t>
  </si>
  <si>
    <t xml:space="preserve">Plastics  </t>
  </si>
  <si>
    <t xml:space="preserve">Virgin fossil-based </t>
  </si>
  <si>
    <t>Virgin plastic is produced from fossil fuels. Styrene polymers (PS, EPS and XPS) are excluded following the tender criteria.</t>
  </si>
  <si>
    <t>Recycled</t>
  </si>
  <si>
    <t>Mechanically recycled plastics is defined as products/packaging with 100% recycled plastic.</t>
  </si>
  <si>
    <t xml:space="preserve">Biobased </t>
  </si>
  <si>
    <t>Bio-based plastic is defined as bio-based, but not oxo- or biodegradable polymers. The focus is on bio-based materials from primary and secondary sources, i.e. representative for the market today. Tertiary sources (from waste products, e.g. used cooking oil) are therefore excluded.</t>
  </si>
  <si>
    <t xml:space="preserve">Cellulose based material </t>
  </si>
  <si>
    <t>Virgin</t>
  </si>
  <si>
    <t>Virgin fibres are produced from 100% new fibres.</t>
  </si>
  <si>
    <t>Recycled or sustainably sourced</t>
  </si>
  <si>
    <t>100% recycled/sustainably sources fibres. Cellulose fibres are to a lesser extent included. Sustainably sourced is e.g. FSC or PFEC certified.</t>
  </si>
  <si>
    <t>Lists</t>
  </si>
  <si>
    <t>Packaging type</t>
  </si>
  <si>
    <t>Materials</t>
  </si>
  <si>
    <t>Points</t>
  </si>
  <si>
    <t>Material list</t>
  </si>
  <si>
    <t>Metal, Virgin</t>
  </si>
  <si>
    <t>Metal</t>
  </si>
  <si>
    <t>Metal, Recycled</t>
  </si>
  <si>
    <t>Plastics</t>
  </si>
  <si>
    <t>Plastic, Biobased</t>
  </si>
  <si>
    <t>Virgin fossil-based</t>
  </si>
  <si>
    <t>Biobased</t>
  </si>
  <si>
    <t>Cellulose_based_material</t>
  </si>
  <si>
    <t>This field is obligatory to fill out - if not filled out the score will not be calculated (and column G will show #DIV/0!)</t>
  </si>
  <si>
    <t>Material definitions</t>
  </si>
  <si>
    <t xml:space="preserve"> </t>
  </si>
  <si>
    <t>Reusable EUR-pallet</t>
  </si>
  <si>
    <t xml:space="preserve">Virgin metals are fully produced from primary, raw material sources. </t>
  </si>
  <si>
    <t>The purpose of the scoring model is to evaluate the overall environmental performance (in terms of climate impact, land use and resource use) of the packaging material use. Other factors, such as end-of-life treatment and recyclability, are not evaluated in the scoring model. These are/should be evaluated with other criteria.</t>
  </si>
  <si>
    <t>This field is not used directly in the calculations but to explain how the product is delivered.</t>
  </si>
  <si>
    <t>See sheets "Example description" and "Example - Scoring model" for an example on how to fill in the Scoring model</t>
  </si>
  <si>
    <t>Cardboard box for transportation</t>
  </si>
  <si>
    <t>Matchværdi, original values</t>
  </si>
  <si>
    <t>Reused item</t>
  </si>
  <si>
    <t>Scoring factors</t>
  </si>
  <si>
    <t>Cellulose based material, Virgin</t>
  </si>
  <si>
    <t>Cellulose based material, Recycled or sustainably sourced</t>
  </si>
  <si>
    <t>Plastic bag with irrigation fluid</t>
  </si>
  <si>
    <t>Plastic bag containing 10 bags with irrigation fluid</t>
  </si>
  <si>
    <t>Material</t>
  </si>
  <si>
    <t xml:space="preserve">This introduction is written according to the English formatting rules. This includes rules regarding decimal and thousands separators. </t>
  </si>
  <si>
    <t>The "Scoring model" sheet shall be filled out in relation to the products specified in the tender. The purpose is to be able to evaluate the overall environmental performance of the packaging material and production hereof. Note that you should fill in the Scoring model for packaging as received directly from supplier factory (AB fabrik).</t>
  </si>
  <si>
    <t>The sheet can be loced / protected again by choosing 'Protect Sheet'</t>
  </si>
  <si>
    <t>Model protected for editing</t>
  </si>
  <si>
    <t xml:space="preserve">Sheets in the model are locked/protected for editing. Only input cells are possible to insert numbers in. </t>
  </si>
  <si>
    <t xml:space="preserve">        </t>
  </si>
  <si>
    <t xml:space="preserve">It is not recommended to lock up sheets in the model. If needed anyway this is possible to du under 'Data' &gt; Unprotect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</si>
</sst>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000"/>
    <numFmt numFmtId="166" formatCode="0.0000"/>
    <numFmt numFmtId="167" formatCode="0\ &quot;g&quot;"/>
    <numFmt numFmtId="168" formatCode="#,##0.0000\ &quot;g&quot;"/>
    <numFmt numFmtId="169" formatCode="#,##0\ &quot;unit(s)&quot;"/>
    <numFmt numFmtId="170" formatCode="#,##0\ &quot;Unit(s)&quot;"/>
  </numFmts>
  <fonts count="44">
    <font>
      <sz val="11"/>
      <color theme="1"/>
      <name val="Verdana"/>
      <family val="2"/>
      <scheme val="minor"/>
    </font>
    <font>
      <sz val="9"/>
      <color theme="1"/>
      <name val="Verdana"/>
      <family val="2"/>
    </font>
    <font>
      <b/>
      <sz val="9"/>
      <color theme="1"/>
      <name val="Verdana"/>
      <family val="2"/>
    </font>
    <font>
      <i/>
      <sz val="9"/>
      <color theme="1"/>
      <name val="Verdana"/>
      <family val="2"/>
    </font>
    <font>
      <sz val="9"/>
      <color theme="1"/>
      <name val="Verdana"/>
      <family val="2"/>
    </font>
    <font>
      <sz val="9"/>
      <color theme="0"/>
      <name val="Verdana"/>
      <family val="2"/>
    </font>
    <font>
      <sz val="11"/>
      <name val="Verdana"/>
      <family val="2"/>
      <scheme val="minor"/>
    </font>
    <font>
      <sz val="11"/>
      <color rgb="FF008FBC"/>
      <name val="Verdana"/>
      <family val="2"/>
      <scheme val="minor"/>
    </font>
    <font>
      <b/>
      <sz val="18"/>
      <color theme="0"/>
      <name val="Verdana"/>
      <family val="2"/>
      <scheme val="minor"/>
    </font>
    <font>
      <b/>
      <sz val="13"/>
      <color theme="0"/>
      <name val="Verdana"/>
      <family val="2"/>
      <scheme val="minor"/>
    </font>
    <font>
      <b/>
      <sz val="11"/>
      <color theme="0"/>
      <name val="Verdana"/>
      <family val="2"/>
      <scheme val="minor"/>
    </font>
    <font>
      <sz val="11"/>
      <color rgb="FF00B050"/>
      <name val="Verdana"/>
      <family val="2"/>
      <scheme val="minor"/>
    </font>
    <font>
      <sz val="11"/>
      <color rgb="FFFF0000"/>
      <name val="Verdana"/>
      <family val="2"/>
      <scheme val="minor"/>
    </font>
    <font>
      <b/>
      <sz val="11"/>
      <color rgb="FFFF0000"/>
      <name val="Verdana"/>
      <family val="2"/>
      <scheme val="minor"/>
    </font>
    <font>
      <sz val="12"/>
      <color theme="0"/>
      <name val="Verdana"/>
      <family val="2"/>
    </font>
    <font>
      <sz val="12"/>
      <color rgb="FF008FBC"/>
      <name val="Verdana"/>
      <family val="2"/>
      <scheme val="minor"/>
    </font>
    <font>
      <sz val="12"/>
      <color theme="1"/>
      <name val="Verdana"/>
      <family val="2"/>
      <scheme val="minor"/>
    </font>
    <font>
      <b/>
      <sz val="12"/>
      <color theme="0"/>
      <name val="Verdana"/>
      <family val="2"/>
      <scheme val="minor"/>
    </font>
    <font>
      <b/>
      <sz val="12"/>
      <name val="Verdana"/>
      <family val="2"/>
    </font>
    <font>
      <sz val="12"/>
      <color theme="1"/>
      <name val="Verdana body"/>
    </font>
    <font>
      <sz val="12"/>
      <name val="Verdana"/>
      <family val="2"/>
    </font>
    <font>
      <i/>
      <sz val="9"/>
      <color rgb="FF7F7F7F"/>
      <name val="Verdana"/>
      <family val="2"/>
    </font>
    <font>
      <sz val="18"/>
      <color theme="1"/>
      <name val="Verdana"/>
      <family val="2"/>
    </font>
    <font>
      <sz val="9"/>
      <color theme="1"/>
      <name val="Verdana"/>
      <family val="2"/>
      <scheme val="minor"/>
    </font>
    <font>
      <sz val="18"/>
      <color theme="1"/>
      <name val="Verdana"/>
      <family val="2"/>
      <scheme val="minor"/>
    </font>
    <font>
      <b/>
      <sz val="18"/>
      <name val="Verdana"/>
      <family val="2"/>
      <scheme val="minor"/>
    </font>
    <font>
      <b/>
      <sz val="12"/>
      <color theme="1"/>
      <name val="Verdana"/>
      <family val="2"/>
      <scheme val="minor"/>
    </font>
    <font>
      <sz val="12"/>
      <color theme="1" tint="0.499984740745262"/>
      <name val="Verdana"/>
      <family val="2"/>
    </font>
    <font>
      <sz val="12"/>
      <color rgb="FFD1D5DB"/>
      <name val="Segoe UI"/>
      <family val="2"/>
    </font>
    <font>
      <sz val="8"/>
      <name val="Verdana"/>
      <family val="2"/>
      <scheme val="minor"/>
    </font>
    <font>
      <sz val="11"/>
      <color rgb="FF000000"/>
      <name val="Verdana"/>
      <family val="2"/>
      <scheme val="minor"/>
    </font>
    <font>
      <b/>
      <sz val="12"/>
      <color theme="6"/>
      <name val="Verdana"/>
      <family val="2"/>
      <scheme val="minor"/>
    </font>
    <font>
      <sz val="9"/>
      <color theme="1"/>
      <name val="Segoe UI"/>
      <family val="2"/>
    </font>
    <font>
      <b/>
      <sz val="12"/>
      <color theme="6"/>
      <name val="Verdana "/>
    </font>
    <font>
      <sz val="12"/>
      <color theme="0"/>
      <name val="Verdana"/>
      <family val="2"/>
    </font>
    <font>
      <b/>
      <sz val="9"/>
      <color theme="1"/>
      <name val="Verdana"/>
      <family val="2"/>
    </font>
    <font>
      <i/>
      <sz val="9"/>
      <color theme="1"/>
      <name val="Verdana"/>
      <family val="2"/>
    </font>
    <font>
      <sz val="9"/>
      <color theme="1"/>
      <name val="Verdana"/>
      <family val="2"/>
    </font>
    <font>
      <sz val="18"/>
      <color theme="1"/>
      <name val="Verdana"/>
      <family val="2"/>
    </font>
    <font>
      <b/>
      <sz val="11"/>
      <color theme="6"/>
      <name val="Verdana"/>
      <family val="2"/>
      <scheme val="minor"/>
    </font>
    <font>
      <b/>
      <sz val="12"/>
      <color theme="1"/>
      <name val="Verdana"/>
      <family val="2"/>
    </font>
    <font>
      <sz val="12"/>
      <name val="Verdana"/>
      <family val="2"/>
      <scheme val="minor"/>
    </font>
    <font>
      <i/>
      <sz val="11"/>
      <color theme="1"/>
      <name val="Verdana"/>
      <family val="2"/>
      <scheme val="minor"/>
    </font>
    <font>
      <sz val="16"/>
      <color theme="0"/>
      <name val="Verdana"/>
      <family val="2"/>
    </font>
  </fonts>
  <fills count="2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0"/>
        <bgColor indexed="64"/>
      </patternFill>
    </fill>
    <fill>
      <patternFill patternType="solid">
        <fgColor rgb="FFC6F1FF"/>
        <bgColor indexed="64"/>
      </patternFill>
    </fill>
    <fill>
      <patternFill patternType="solid">
        <fgColor theme="6"/>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theme="4" tint="0.79998168889431442"/>
      </patternFill>
    </fill>
    <fill>
      <patternFill patternType="solid">
        <fgColor theme="4"/>
        <bgColor theme="4"/>
      </patternFill>
    </fill>
  </fills>
  <borders count="18">
    <border>
      <left/>
      <right/>
      <top/>
      <bottom/>
      <diagonal/>
    </border>
    <border>
      <left/>
      <right/>
      <top/>
      <bottom style="thick">
        <color theme="4"/>
      </bottom>
      <diagonal/>
    </border>
    <border>
      <left/>
      <right/>
      <top/>
      <bottom style="thick">
        <color theme="6"/>
      </bottom>
      <diagonal/>
    </border>
    <border>
      <left style="hair">
        <color theme="8"/>
      </left>
      <right style="hair">
        <color theme="8"/>
      </right>
      <top style="hair">
        <color theme="8"/>
      </top>
      <bottom style="hair">
        <color theme="8"/>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medium">
        <color theme="0"/>
      </top>
      <bottom/>
      <diagonal/>
    </border>
    <border>
      <left style="medium">
        <color theme="0"/>
      </left>
      <right/>
      <top/>
      <bottom/>
      <diagonal/>
    </border>
    <border>
      <left style="medium">
        <color theme="0"/>
      </left>
      <right style="medium">
        <color theme="0"/>
      </right>
      <top/>
      <bottom/>
      <diagonal/>
    </border>
    <border>
      <left/>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s>
  <cellStyleXfs count="18">
    <xf numFmtId="0" fontId="0" fillId="10" borderId="0"/>
    <xf numFmtId="0" fontId="8" fillId="12" borderId="2" applyNumberFormat="0" applyAlignment="0" applyProtection="0"/>
    <xf numFmtId="0" fontId="9" fillId="13" borderId="1" applyNumberFormat="0" applyAlignment="0" applyProtection="0"/>
    <xf numFmtId="0" fontId="10" fillId="13" borderId="1" applyNumberFormat="0" applyAlignment="0" applyProtection="0"/>
    <xf numFmtId="164" fontId="6" fillId="10" borderId="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9" borderId="0" applyNumberFormat="0" applyBorder="0" applyAlignment="0" applyProtection="0"/>
    <xf numFmtId="164" fontId="7" fillId="11" borderId="0" applyBorder="0"/>
    <xf numFmtId="0" fontId="11" fillId="10" borderId="0" applyBorder="0"/>
    <xf numFmtId="0" fontId="12" fillId="10" borderId="0" applyBorder="0"/>
    <xf numFmtId="0" fontId="21" fillId="0" borderId="0" applyNumberFormat="0" applyFill="0" applyBorder="0" applyAlignment="0" applyProtection="0"/>
  </cellStyleXfs>
  <cellXfs count="138">
    <xf numFmtId="0" fontId="0" fillId="10" borderId="0" xfId="0"/>
    <xf numFmtId="0" fontId="0" fillId="10" borderId="0" xfId="0" applyAlignment="1" applyProtection="1">
      <alignment vertical="center" wrapText="1"/>
      <protection locked="0"/>
    </xf>
    <xf numFmtId="0" fontId="0" fillId="10" borderId="0" xfId="0" applyProtection="1">
      <protection locked="0"/>
    </xf>
    <xf numFmtId="0" fontId="3" fillId="10" borderId="0" xfId="0" applyFont="1" applyAlignment="1" applyProtection="1">
      <alignment wrapText="1"/>
      <protection locked="0"/>
    </xf>
    <xf numFmtId="0" fontId="2" fillId="10" borderId="0" xfId="0" applyFont="1" applyProtection="1">
      <protection locked="0"/>
    </xf>
    <xf numFmtId="0" fontId="0" fillId="10" borderId="0" xfId="0" applyAlignment="1" applyProtection="1">
      <alignment horizontal="left" wrapText="1" indent="5"/>
      <protection locked="0"/>
    </xf>
    <xf numFmtId="0" fontId="3" fillId="10" borderId="0" xfId="0" applyFont="1" applyAlignment="1" applyProtection="1">
      <alignment horizontal="left" wrapText="1" indent="5"/>
      <protection locked="0"/>
    </xf>
    <xf numFmtId="0" fontId="8" fillId="12" borderId="2" xfId="1" applyProtection="1">
      <protection locked="0"/>
    </xf>
    <xf numFmtId="0" fontId="8" fillId="12" borderId="2" xfId="1"/>
    <xf numFmtId="0" fontId="10" fillId="13" borderId="1" xfId="3"/>
    <xf numFmtId="0" fontId="14" fillId="2" borderId="0" xfId="6" applyFont="1" applyBorder="1" applyAlignment="1">
      <alignment vertical="center" wrapText="1"/>
    </xf>
    <xf numFmtId="0" fontId="16" fillId="10" borderId="0" xfId="0" applyFont="1"/>
    <xf numFmtId="0" fontId="23" fillId="10" borderId="0" xfId="0" applyFont="1" applyAlignment="1">
      <alignment vertical="center"/>
    </xf>
    <xf numFmtId="0" fontId="0" fillId="10" borderId="0" xfId="0" applyAlignment="1" applyProtection="1">
      <alignment vertical="center"/>
      <protection locked="0"/>
    </xf>
    <xf numFmtId="164" fontId="15" fillId="11" borderId="3" xfId="14" applyFont="1" applyBorder="1" applyAlignment="1">
      <alignment vertical="center"/>
    </xf>
    <xf numFmtId="0" fontId="19" fillId="17" borderId="0" xfId="11" applyFont="1" applyFill="1" applyBorder="1" applyAlignment="1">
      <alignment vertical="center"/>
    </xf>
    <xf numFmtId="0" fontId="12" fillId="10" borderId="0" xfId="0" applyFont="1" applyAlignment="1">
      <alignment vertical="center"/>
    </xf>
    <xf numFmtId="0" fontId="25" fillId="10" borderId="0" xfId="1" applyFont="1" applyFill="1" applyBorder="1"/>
    <xf numFmtId="0" fontId="8" fillId="10" borderId="0" xfId="1" applyFill="1" applyBorder="1"/>
    <xf numFmtId="0" fontId="26" fillId="10" borderId="0" xfId="0" applyFont="1" applyProtection="1">
      <protection locked="0"/>
    </xf>
    <xf numFmtId="0" fontId="14" fillId="10" borderId="0" xfId="6" applyFont="1" applyFill="1" applyBorder="1" applyAlignment="1">
      <alignment vertical="center" wrapText="1"/>
    </xf>
    <xf numFmtId="0" fontId="14" fillId="10" borderId="0" xfId="6" applyFont="1" applyFill="1" applyBorder="1" applyAlignment="1">
      <alignment horizontal="center" vertical="center" wrapText="1"/>
    </xf>
    <xf numFmtId="0" fontId="28" fillId="10" borderId="0" xfId="0" applyFont="1"/>
    <xf numFmtId="0" fontId="0" fillId="18" borderId="4" xfId="0" applyFill="1" applyBorder="1"/>
    <xf numFmtId="0" fontId="0" fillId="10" borderId="4" xfId="0" applyBorder="1"/>
    <xf numFmtId="0" fontId="10" fillId="19" borderId="5" xfId="0" applyFont="1" applyFill="1" applyBorder="1"/>
    <xf numFmtId="0" fontId="0" fillId="18" borderId="5" xfId="0" applyFill="1" applyBorder="1"/>
    <xf numFmtId="0" fontId="0" fillId="10" borderId="5" xfId="0" applyBorder="1"/>
    <xf numFmtId="0" fontId="10" fillId="19" borderId="6" xfId="0" applyFont="1" applyFill="1" applyBorder="1"/>
    <xf numFmtId="166" fontId="19" fillId="17" borderId="0" xfId="11" applyNumberFormat="1" applyFont="1" applyFill="1" applyBorder="1" applyAlignment="1">
      <alignment vertical="center"/>
    </xf>
    <xf numFmtId="0" fontId="30" fillId="10" borderId="0" xfId="0" applyFont="1"/>
    <xf numFmtId="0" fontId="31" fillId="10" borderId="0" xfId="0" applyFont="1" applyProtection="1">
      <protection locked="0"/>
    </xf>
    <xf numFmtId="0" fontId="24" fillId="10" borderId="0" xfId="0" applyFont="1" applyAlignment="1">
      <alignment horizontal="left" vertical="center" wrapText="1"/>
    </xf>
    <xf numFmtId="0" fontId="21" fillId="10" borderId="0" xfId="17" applyFill="1" applyBorder="1" applyAlignment="1">
      <alignment vertical="center"/>
    </xf>
    <xf numFmtId="0" fontId="21" fillId="10" borderId="0" xfId="17" applyFill="1" applyBorder="1" applyAlignment="1">
      <alignment horizontal="left" vertical="center" wrapText="1"/>
    </xf>
    <xf numFmtId="0" fontId="0" fillId="12" borderId="0" xfId="0" applyFill="1"/>
    <xf numFmtId="164" fontId="0" fillId="12" borderId="0" xfId="0" applyNumberFormat="1" applyFill="1"/>
    <xf numFmtId="166" fontId="0" fillId="12" borderId="0" xfId="0" applyNumberFormat="1" applyFill="1"/>
    <xf numFmtId="0" fontId="21" fillId="12" borderId="0" xfId="17" applyFill="1" applyBorder="1" applyAlignment="1">
      <alignment vertical="center"/>
    </xf>
    <xf numFmtId="166" fontId="19" fillId="10" borderId="0" xfId="11" applyNumberFormat="1" applyFont="1" applyFill="1" applyBorder="1" applyAlignment="1">
      <alignment vertical="center"/>
    </xf>
    <xf numFmtId="0" fontId="19" fillId="10" borderId="0" xfId="11" applyFont="1" applyFill="1" applyBorder="1" applyAlignment="1">
      <alignment vertical="center"/>
    </xf>
    <xf numFmtId="0" fontId="30" fillId="10" borderId="0" xfId="0" applyFont="1" applyAlignment="1">
      <alignment wrapText="1"/>
    </xf>
    <xf numFmtId="164" fontId="7" fillId="11" borderId="3" xfId="14" applyBorder="1" applyAlignment="1">
      <alignment vertical="center" wrapText="1"/>
    </xf>
    <xf numFmtId="3" fontId="15" fillId="11" borderId="0" xfId="14" applyNumberFormat="1" applyFont="1" applyBorder="1" applyAlignment="1">
      <alignment horizontal="center" vertical="center" wrapText="1"/>
    </xf>
    <xf numFmtId="0" fontId="32" fillId="10" borderId="0" xfId="0" applyFont="1"/>
    <xf numFmtId="164" fontId="7" fillId="11" borderId="3" xfId="14" applyBorder="1" applyAlignment="1">
      <alignment vertical="center"/>
    </xf>
    <xf numFmtId="164" fontId="7" fillId="11" borderId="3" xfId="14" applyBorder="1" applyAlignment="1">
      <alignment horizontal="left" vertical="center"/>
    </xf>
    <xf numFmtId="0" fontId="0" fillId="13" borderId="0" xfId="0" applyFill="1"/>
    <xf numFmtId="0" fontId="33" fillId="10" borderId="0" xfId="0" applyFont="1"/>
    <xf numFmtId="0" fontId="35" fillId="10" borderId="0" xfId="0" applyFont="1" applyProtection="1">
      <protection locked="0"/>
    </xf>
    <xf numFmtId="0" fontId="36" fillId="10" borderId="0" xfId="0" applyFont="1" applyAlignment="1" applyProtection="1">
      <alignment horizontal="left" wrapText="1" indent="5"/>
      <protection locked="0"/>
    </xf>
    <xf numFmtId="0" fontId="36" fillId="10" borderId="0" xfId="0" applyFont="1" applyAlignment="1" applyProtection="1">
      <alignment wrapText="1"/>
      <protection locked="0"/>
    </xf>
    <xf numFmtId="0" fontId="37" fillId="10" borderId="0" xfId="0" applyFont="1" applyAlignment="1">
      <alignment vertical="center" wrapText="1"/>
    </xf>
    <xf numFmtId="0" fontId="18" fillId="16" borderId="0" xfId="10" applyFont="1" applyFill="1" applyAlignment="1">
      <alignment vertical="center"/>
    </xf>
    <xf numFmtId="0" fontId="20" fillId="16" borderId="0" xfId="10" applyFont="1" applyFill="1" applyAlignment="1">
      <alignment vertical="center"/>
    </xf>
    <xf numFmtId="0" fontId="18" fillId="15" borderId="0" xfId="12" applyFont="1" applyFill="1" applyAlignment="1">
      <alignment vertical="center" wrapText="1"/>
    </xf>
    <xf numFmtId="0" fontId="20" fillId="15" borderId="0" xfId="12" applyFont="1" applyFill="1" applyAlignment="1">
      <alignment vertical="center" wrapText="1"/>
    </xf>
    <xf numFmtId="0" fontId="18" fillId="4" borderId="0" xfId="8" applyFont="1" applyAlignment="1">
      <alignment vertical="center"/>
    </xf>
    <xf numFmtId="0" fontId="20" fillId="4" borderId="0" xfId="8" applyFont="1" applyAlignment="1">
      <alignment vertical="center"/>
    </xf>
    <xf numFmtId="0" fontId="1" fillId="10" borderId="0" xfId="0" applyFont="1" applyAlignment="1">
      <alignment vertical="center" wrapText="1"/>
    </xf>
    <xf numFmtId="0" fontId="39" fillId="10" borderId="0" xfId="0" applyFont="1" applyProtection="1">
      <protection locked="0"/>
    </xf>
    <xf numFmtId="0" fontId="31" fillId="10" borderId="0" xfId="0" applyFont="1"/>
    <xf numFmtId="0" fontId="14" fillId="2" borderId="0" xfId="6" applyFont="1" applyAlignment="1">
      <alignment vertical="center" wrapText="1"/>
    </xf>
    <xf numFmtId="0" fontId="21" fillId="10" borderId="0" xfId="17" applyFill="1"/>
    <xf numFmtId="0" fontId="18" fillId="16" borderId="0" xfId="10" applyFont="1" applyFill="1" applyBorder="1" applyAlignment="1">
      <alignment vertical="center"/>
    </xf>
    <xf numFmtId="0" fontId="18" fillId="15" borderId="0" xfId="12" applyFont="1" applyFill="1" applyBorder="1" applyAlignment="1">
      <alignment vertical="center" wrapText="1"/>
    </xf>
    <xf numFmtId="0" fontId="18" fillId="4" borderId="0" xfId="8" applyFont="1" applyBorder="1" applyAlignment="1">
      <alignment vertical="center"/>
    </xf>
    <xf numFmtId="0" fontId="20" fillId="16" borderId="0" xfId="10" applyFont="1" applyFill="1" applyBorder="1" applyAlignment="1">
      <alignment vertical="center"/>
    </xf>
    <xf numFmtId="0" fontId="18" fillId="16" borderId="8" xfId="10" applyFont="1" applyFill="1" applyBorder="1" applyAlignment="1">
      <alignment vertical="center"/>
    </xf>
    <xf numFmtId="0" fontId="18" fillId="15" borderId="8" xfId="12" applyFont="1" applyFill="1" applyBorder="1" applyAlignment="1">
      <alignment vertical="center"/>
    </xf>
    <xf numFmtId="0" fontId="18" fillId="4" borderId="8" xfId="8" applyFont="1" applyBorder="1" applyAlignment="1">
      <alignment vertical="center"/>
    </xf>
    <xf numFmtId="0" fontId="18" fillId="16" borderId="9" xfId="10" applyFont="1" applyFill="1" applyBorder="1" applyAlignment="1">
      <alignment vertical="center"/>
    </xf>
    <xf numFmtId="0" fontId="18" fillId="15" borderId="9" xfId="12" applyFont="1" applyFill="1" applyBorder="1" applyAlignment="1">
      <alignment vertical="center" wrapText="1"/>
    </xf>
    <xf numFmtId="0" fontId="18" fillId="4" borderId="9" xfId="8" applyFont="1" applyBorder="1" applyAlignment="1">
      <alignment vertical="center"/>
    </xf>
    <xf numFmtId="0" fontId="20" fillId="16" borderId="10" xfId="10" applyFont="1" applyFill="1" applyBorder="1" applyAlignment="1">
      <alignment vertical="center"/>
    </xf>
    <xf numFmtId="0" fontId="19" fillId="17" borderId="11" xfId="11" applyFont="1" applyFill="1" applyBorder="1" applyAlignment="1">
      <alignment vertical="center"/>
    </xf>
    <xf numFmtId="0" fontId="20" fillId="15" borderId="10" xfId="12" applyFont="1" applyFill="1" applyBorder="1" applyAlignment="1">
      <alignment vertical="center" wrapText="1"/>
    </xf>
    <xf numFmtId="0" fontId="19" fillId="14" borderId="11" xfId="13" applyFont="1" applyFill="1" applyBorder="1" applyAlignment="1">
      <alignment vertical="center" wrapText="1"/>
    </xf>
    <xf numFmtId="0" fontId="19" fillId="14" borderId="14" xfId="13" applyFont="1" applyFill="1" applyBorder="1" applyAlignment="1">
      <alignment vertical="center" wrapText="1"/>
    </xf>
    <xf numFmtId="0" fontId="19" fillId="5" borderId="11" xfId="9" applyFont="1" applyBorder="1" applyAlignment="1">
      <alignment vertical="center"/>
    </xf>
    <xf numFmtId="0" fontId="27" fillId="17" borderId="0" xfId="7" applyFont="1" applyFill="1" applyAlignment="1">
      <alignment vertical="center"/>
    </xf>
    <xf numFmtId="166" fontId="27" fillId="17" borderId="0" xfId="7" applyNumberFormat="1" applyFont="1" applyFill="1" applyAlignment="1">
      <alignment vertical="center"/>
    </xf>
    <xf numFmtId="0" fontId="40" fillId="17" borderId="0" xfId="7" applyFont="1" applyFill="1" applyAlignment="1">
      <alignment vertical="center"/>
    </xf>
    <xf numFmtId="165" fontId="40" fillId="17" borderId="0" xfId="7" applyNumberFormat="1" applyFont="1" applyFill="1" applyAlignment="1">
      <alignment vertical="center"/>
    </xf>
    <xf numFmtId="0" fontId="0" fillId="17" borderId="0" xfId="0" applyFill="1"/>
    <xf numFmtId="2" fontId="0" fillId="17" borderId="0" xfId="0" applyNumberFormat="1" applyFill="1"/>
    <xf numFmtId="167" fontId="15" fillId="11" borderId="3" xfId="14" applyNumberFormat="1" applyFont="1" applyBorder="1" applyAlignment="1">
      <alignment vertical="center"/>
    </xf>
    <xf numFmtId="168" fontId="19" fillId="17" borderId="0" xfId="11" applyNumberFormat="1" applyFont="1" applyFill="1" applyBorder="1" applyAlignment="1">
      <alignment vertical="center"/>
    </xf>
    <xf numFmtId="169" fontId="15" fillId="11" borderId="3" xfId="14" applyNumberFormat="1" applyFont="1" applyBorder="1" applyAlignment="1">
      <alignment vertical="center"/>
    </xf>
    <xf numFmtId="0" fontId="42" fillId="10" borderId="0" xfId="0" applyFont="1" applyProtection="1">
      <protection locked="0"/>
    </xf>
    <xf numFmtId="0" fontId="0" fillId="18" borderId="0" xfId="0" applyFill="1"/>
    <xf numFmtId="0" fontId="32" fillId="10" borderId="0" xfId="0" applyFont="1" applyAlignment="1">
      <alignment vertical="center"/>
    </xf>
    <xf numFmtId="2" fontId="19" fillId="17" borderId="0" xfId="11" applyNumberFormat="1" applyFont="1" applyFill="1" applyBorder="1" applyAlignment="1">
      <alignment vertical="center"/>
    </xf>
    <xf numFmtId="168" fontId="19" fillId="17" borderId="0" xfId="11" applyNumberFormat="1" applyFont="1" applyFill="1" applyBorder="1" applyAlignment="1">
      <alignment vertical="center" wrapText="1"/>
    </xf>
    <xf numFmtId="0" fontId="43" fillId="2" borderId="0" xfId="6" applyFont="1" applyBorder="1" applyAlignment="1">
      <alignment vertical="center"/>
    </xf>
    <xf numFmtId="0" fontId="26" fillId="17" borderId="0" xfId="0" applyFont="1" applyFill="1" applyAlignment="1">
      <alignment horizontal="left"/>
    </xf>
    <xf numFmtId="0" fontId="26" fillId="17" borderId="0" xfId="0" applyFont="1" applyFill="1"/>
    <xf numFmtId="0" fontId="16" fillId="10" borderId="0" xfId="0" applyFont="1" applyProtection="1">
      <protection locked="0"/>
    </xf>
    <xf numFmtId="164" fontId="15" fillId="11" borderId="3" xfId="14" applyFont="1" applyBorder="1" applyAlignment="1" applyProtection="1">
      <alignment vertical="center" wrapText="1"/>
      <protection locked="0"/>
    </xf>
    <xf numFmtId="164" fontId="15" fillId="11" borderId="3" xfId="14" applyFont="1" applyBorder="1" applyAlignment="1" applyProtection="1">
      <alignment vertical="center"/>
      <protection locked="0"/>
    </xf>
    <xf numFmtId="164" fontId="7" fillId="11" borderId="3" xfId="14" applyBorder="1" applyAlignment="1" applyProtection="1">
      <alignment vertical="center" wrapText="1"/>
      <protection locked="0"/>
    </xf>
    <xf numFmtId="167" fontId="15" fillId="11" borderId="3" xfId="14" applyNumberFormat="1" applyFont="1" applyBorder="1" applyAlignment="1" applyProtection="1">
      <alignment vertical="center"/>
      <protection locked="0"/>
    </xf>
    <xf numFmtId="3" fontId="15" fillId="11" borderId="0" xfId="14" applyNumberFormat="1" applyFont="1" applyBorder="1" applyAlignment="1" applyProtection="1">
      <alignment horizontal="center" vertical="center" wrapText="1"/>
      <protection locked="0"/>
    </xf>
    <xf numFmtId="170" fontId="15" fillId="11" borderId="3" xfId="14" applyNumberFormat="1" applyFont="1" applyBorder="1" applyAlignment="1" applyProtection="1">
      <alignment vertical="center"/>
      <protection locked="0"/>
    </xf>
    <xf numFmtId="0" fontId="13" fillId="10" borderId="0" xfId="5" applyFill="1" applyBorder="1" applyAlignment="1">
      <alignment vertical="center"/>
    </xf>
    <xf numFmtId="0" fontId="21" fillId="10" borderId="0" xfId="17" applyFill="1" applyAlignment="1">
      <alignment vertical="center"/>
    </xf>
    <xf numFmtId="0" fontId="30" fillId="10" borderId="0" xfId="0" applyFont="1" applyAlignment="1">
      <alignment horizontal="left" vertical="center" wrapText="1"/>
    </xf>
    <xf numFmtId="0" fontId="41" fillId="10" borderId="0" xfId="0" applyFont="1" applyAlignment="1">
      <alignment horizontal="left" wrapText="1"/>
    </xf>
    <xf numFmtId="0" fontId="34" fillId="2" borderId="0" xfId="6" applyFont="1" applyAlignment="1">
      <alignment horizontal="left" vertical="center" wrapText="1"/>
    </xf>
    <xf numFmtId="0" fontId="17" fillId="13" borderId="0" xfId="2" applyFont="1" applyBorder="1" applyAlignment="1">
      <alignment horizontal="center" vertical="center"/>
    </xf>
    <xf numFmtId="0" fontId="21" fillId="10" borderId="0" xfId="17" applyFill="1" applyBorder="1" applyAlignment="1">
      <alignment horizontal="center" vertical="center" wrapText="1"/>
    </xf>
    <xf numFmtId="0" fontId="0" fillId="10" borderId="0" xfId="0"/>
    <xf numFmtId="0" fontId="30" fillId="10" borderId="0" xfId="0" applyFont="1" applyAlignment="1">
      <alignment horizontal="left" wrapText="1"/>
    </xf>
    <xf numFmtId="0" fontId="38" fillId="10" borderId="0" xfId="0" applyFont="1" applyAlignment="1">
      <alignment vertical="center" wrapText="1"/>
    </xf>
    <xf numFmtId="0" fontId="38" fillId="10" borderId="0" xfId="0" applyFont="1" applyAlignment="1">
      <alignment horizontal="left" vertical="top" wrapText="1" indent="2"/>
    </xf>
    <xf numFmtId="0" fontId="38" fillId="10" borderId="0" xfId="0" applyFont="1" applyAlignment="1">
      <alignment vertical="top" wrapText="1"/>
    </xf>
    <xf numFmtId="0" fontId="21" fillId="10" borderId="0" xfId="17" applyFill="1" applyAlignment="1">
      <alignment horizontal="left" vertical="center" wrapText="1"/>
    </xf>
    <xf numFmtId="0" fontId="19" fillId="17" borderId="12" xfId="11" applyFont="1" applyFill="1" applyBorder="1" applyAlignment="1">
      <alignment horizontal="left" vertical="center"/>
    </xf>
    <xf numFmtId="0" fontId="19" fillId="17" borderId="10" xfId="11" applyFont="1" applyFill="1" applyBorder="1" applyAlignment="1">
      <alignment horizontal="left" vertical="center"/>
    </xf>
    <xf numFmtId="0" fontId="19" fillId="14" borderId="12" xfId="13" applyFont="1" applyFill="1" applyBorder="1" applyAlignment="1">
      <alignment horizontal="left" vertical="center" wrapText="1"/>
    </xf>
    <xf numFmtId="0" fontId="19" fillId="14" borderId="10" xfId="13" applyFont="1" applyFill="1" applyBorder="1" applyAlignment="1">
      <alignment horizontal="left" vertical="center" wrapText="1"/>
    </xf>
    <xf numFmtId="0" fontId="22" fillId="10" borderId="0" xfId="0" applyFont="1" applyAlignment="1">
      <alignment vertical="center" wrapText="1"/>
    </xf>
    <xf numFmtId="0" fontId="19" fillId="17" borderId="16" xfId="11" applyFont="1" applyFill="1" applyBorder="1" applyAlignment="1">
      <alignment horizontal="left" vertical="center"/>
    </xf>
    <xf numFmtId="0" fontId="19" fillId="17" borderId="11" xfId="11" applyFont="1" applyFill="1" applyBorder="1" applyAlignment="1">
      <alignment horizontal="left" vertical="center"/>
    </xf>
    <xf numFmtId="0" fontId="19" fillId="17" borderId="17" xfId="11" applyFont="1" applyFill="1" applyBorder="1" applyAlignment="1">
      <alignment horizontal="left" vertical="center"/>
    </xf>
    <xf numFmtId="0" fontId="19" fillId="17" borderId="7" xfId="11" applyFont="1" applyFill="1" applyBorder="1" applyAlignment="1">
      <alignment horizontal="left" vertical="center"/>
    </xf>
    <xf numFmtId="0" fontId="22" fillId="10" borderId="0" xfId="0" applyFont="1" applyAlignment="1">
      <alignment horizontal="left" vertical="top" wrapText="1" indent="2"/>
    </xf>
    <xf numFmtId="0" fontId="22" fillId="10" borderId="0" xfId="0" applyFont="1" applyAlignment="1">
      <alignment vertical="top" wrapText="1"/>
    </xf>
    <xf numFmtId="0" fontId="19" fillId="14" borderId="13" xfId="13" applyFont="1" applyFill="1" applyBorder="1" applyAlignment="1">
      <alignment horizontal="left" vertical="center" wrapText="1"/>
    </xf>
    <xf numFmtId="0" fontId="19" fillId="14" borderId="15" xfId="13" applyFont="1" applyFill="1" applyBorder="1" applyAlignment="1">
      <alignment horizontal="left" vertical="center" wrapText="1"/>
    </xf>
    <xf numFmtId="0" fontId="19" fillId="5" borderId="12" xfId="9" applyFont="1" applyBorder="1" applyAlignment="1">
      <alignment horizontal="left" vertical="center"/>
    </xf>
    <xf numFmtId="0" fontId="19" fillId="5" borderId="10" xfId="9" applyFont="1" applyBorder="1" applyAlignment="1">
      <alignment horizontal="left" vertical="center"/>
    </xf>
    <xf numFmtId="0" fontId="19" fillId="5" borderId="16" xfId="9" applyFont="1" applyBorder="1" applyAlignment="1">
      <alignment horizontal="left" vertical="center" wrapText="1"/>
    </xf>
    <xf numFmtId="0" fontId="19" fillId="5" borderId="9" xfId="9" applyFont="1" applyBorder="1" applyAlignment="1">
      <alignment horizontal="left" vertical="center" wrapText="1"/>
    </xf>
    <xf numFmtId="0" fontId="19" fillId="5" borderId="17" xfId="9" applyFont="1" applyBorder="1" applyAlignment="1">
      <alignment horizontal="left" vertical="center" wrapText="1"/>
    </xf>
    <xf numFmtId="0" fontId="19" fillId="5" borderId="7" xfId="9" applyFont="1" applyBorder="1" applyAlignment="1">
      <alignment horizontal="left" vertical="center" wrapText="1"/>
    </xf>
    <xf numFmtId="0" fontId="19" fillId="5" borderId="8" xfId="9" applyFont="1" applyBorder="1" applyAlignment="1">
      <alignment horizontal="left" vertical="center" wrapText="1"/>
    </xf>
    <xf numFmtId="0" fontId="19" fillId="5" borderId="0" xfId="9" applyFont="1" applyBorder="1" applyAlignment="1">
      <alignment horizontal="left" vertical="center" wrapText="1"/>
    </xf>
  </cellXfs>
  <cellStyles count="18">
    <cellStyle name="20% - Accent1" xfId="7" builtinId="30"/>
    <cellStyle name="40% - Accent3" xfId="11" builtinId="39"/>
    <cellStyle name="40% - Accent4" xfId="13" builtinId="43"/>
    <cellStyle name="60% - Accent2" xfId="9" builtinId="36"/>
    <cellStyle name="Accent1" xfId="6" builtinId="29"/>
    <cellStyle name="Accent2" xfId="8" builtinId="33"/>
    <cellStyle name="Accent3" xfId="10" builtinId="37"/>
    <cellStyle name="Accent4" xfId="12" builtinId="41"/>
    <cellStyle name="Calculation" xfId="4" builtinId="22" customBuiltin="1"/>
    <cellStyle name="Data input" xfId="14" xr:uid="{0AB86BDD-8BC0-433D-9391-B85903314E54}"/>
    <cellStyle name="Explanatory Text" xfId="17" builtinId="53"/>
    <cellStyle name="Heading 1" xfId="1" builtinId="16" customBuiltin="1"/>
    <cellStyle name="Heading 2" xfId="2" builtinId="17" customBuiltin="1"/>
    <cellStyle name="Heading 3" xfId="3" builtinId="18" customBuiltin="1"/>
    <cellStyle name="Link" xfId="15" xr:uid="{73DED278-87F4-4BA0-AC0E-7BAB603B178C}"/>
    <cellStyle name="Normal" xfId="0" builtinId="0" customBuiltin="1"/>
    <cellStyle name="Tentative data" xfId="16" xr:uid="{A08464B8-CB11-4361-8A88-494C342E1CDD}"/>
    <cellStyle name="Warning Text" xfId="5" builtinId="11" customBuiltin="1"/>
  </cellStyles>
  <dxfs count="0"/>
  <tableStyles count="1" defaultTableStyle="TableStyleMedium2" defaultPivotStyle="PivotStyleLight16">
    <tableStyle name="Invisible" pivot="0" table="0" count="0" xr9:uid="{081745DA-946C-4292-9460-225C762B504A}"/>
  </tableStyles>
  <colors>
    <mruColors>
      <color rgb="FFC6F1FF"/>
      <color rgb="FF9BE7FF"/>
      <color rgb="FF008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178592</xdr:rowOff>
    </xdr:from>
    <xdr:to>
      <xdr:col>9</xdr:col>
      <xdr:colOff>0</xdr:colOff>
      <xdr:row>37</xdr:row>
      <xdr:rowOff>107830</xdr:rowOff>
    </xdr:to>
    <xdr:sp macro="" textlink="">
      <xdr:nvSpPr>
        <xdr:cNvPr id="1443" name="TextBox 3">
          <a:extLst>
            <a:ext uri="{FF2B5EF4-FFF2-40B4-BE49-F238E27FC236}">
              <a16:creationId xmlns:a16="http://schemas.microsoft.com/office/drawing/2014/main" id="{F52BA4AA-2956-426F-8327-620CF2FC5E06}"/>
            </a:ext>
          </a:extLst>
        </xdr:cNvPr>
        <xdr:cNvSpPr txBox="1"/>
      </xdr:nvSpPr>
      <xdr:spPr>
        <a:xfrm>
          <a:off x="323491" y="2919276"/>
          <a:ext cx="9129622" cy="6057587"/>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a-DK" sz="1100" b="1">
              <a:solidFill>
                <a:schemeClr val="accent3"/>
              </a:solidFill>
              <a:effectLst/>
              <a:latin typeface="+mn-lt"/>
              <a:ea typeface="+mn-ea"/>
              <a:cs typeface="+mn-cs"/>
            </a:rPr>
            <a:t>GUIDE ON HOW TO USE/FILL OUT THE SCORING MODEL</a:t>
          </a:r>
        </a:p>
        <a:p>
          <a:pPr marL="0" indent="0"/>
          <a:r>
            <a:rPr lang="da-DK" sz="1100" b="0">
              <a:solidFill>
                <a:sysClr val="windowText" lastClr="000000"/>
              </a:solidFill>
              <a:effectLst/>
              <a:latin typeface="+mn-lt"/>
              <a:ea typeface="+mn-ea"/>
              <a:cs typeface="+mn-cs"/>
            </a:rPr>
            <a:t>Please follow the following procedure to fill out the scoring model correctly</a:t>
          </a:r>
        </a:p>
        <a:p>
          <a:pPr marL="0" indent="0"/>
          <a:r>
            <a:rPr lang="da-DK" sz="1100" b="0">
              <a:solidFill>
                <a:sysClr val="windowText" lastClr="000000"/>
              </a:solidFill>
              <a:effectLst/>
              <a:latin typeface="+mn-lt"/>
              <a:ea typeface="+mn-ea"/>
              <a:cs typeface="+mn-cs"/>
            </a:rPr>
            <a:t>1. Go to sheet "Scoring model"</a:t>
          </a:r>
        </a:p>
        <a:p>
          <a:pPr marL="0" indent="0"/>
          <a:r>
            <a:rPr lang="da-DK" sz="1100" b="0">
              <a:solidFill>
                <a:sysClr val="windowText" lastClr="000000"/>
              </a:solidFill>
              <a:effectLst/>
              <a:latin typeface="+mn-lt"/>
              <a:ea typeface="+mn-ea"/>
              <a:cs typeface="+mn-cs"/>
            </a:rPr>
            <a:t>2. In the top</a:t>
          </a:r>
          <a:r>
            <a:rPr lang="da-DK" sz="1100" b="0" baseline="0">
              <a:solidFill>
                <a:sysClr val="windowText" lastClr="000000"/>
              </a:solidFill>
              <a:effectLst/>
              <a:latin typeface="+mn-lt"/>
              <a:ea typeface="+mn-ea"/>
              <a:cs typeface="+mn-cs"/>
            </a:rPr>
            <a:t> table; Fill in '</a:t>
          </a:r>
          <a:r>
            <a:rPr lang="da-DK" sz="1100" b="0" i="1" baseline="0">
              <a:solidFill>
                <a:sysClr val="windowText" lastClr="000000"/>
              </a:solidFill>
              <a:effectLst/>
              <a:latin typeface="+mn-lt"/>
              <a:ea typeface="+mn-ea"/>
              <a:cs typeface="+mn-cs"/>
            </a:rPr>
            <a:t>Delivery form' </a:t>
          </a:r>
          <a:r>
            <a:rPr lang="da-DK" sz="1100" b="0" baseline="0">
              <a:solidFill>
                <a:sysClr val="windowText" lastClr="000000"/>
              </a:solidFill>
              <a:effectLst/>
              <a:latin typeface="+mn-lt"/>
              <a:ea typeface="+mn-ea"/>
              <a:cs typeface="+mn-cs"/>
            </a:rPr>
            <a:t>and </a:t>
          </a:r>
          <a:r>
            <a:rPr lang="da-DK" sz="1100" b="0">
              <a:solidFill>
                <a:sysClr val="windowText" lastClr="000000"/>
              </a:solidFill>
              <a:effectLst/>
              <a:latin typeface="+mn-lt"/>
              <a:ea typeface="+mn-ea"/>
              <a:cs typeface="+mn-cs"/>
            </a:rPr>
            <a:t>the total number of products in a delivery under </a:t>
          </a:r>
          <a:r>
            <a:rPr lang="da-DK" sz="1100" b="0" i="1" baseline="0">
              <a:solidFill>
                <a:schemeClr val="dk1"/>
              </a:solidFill>
              <a:effectLst/>
              <a:latin typeface="+mn-lt"/>
              <a:ea typeface="+mn-ea"/>
              <a:cs typeface="+mn-cs"/>
            </a:rPr>
            <a:t>'</a:t>
          </a:r>
          <a:r>
            <a:rPr lang="da-DK" sz="1100" i="1" baseline="0">
              <a:solidFill>
                <a:schemeClr val="dk1"/>
              </a:solidFill>
              <a:effectLst/>
              <a:latin typeface="+mn-lt"/>
              <a:ea typeface="+mn-ea"/>
              <a:cs typeface="+mn-cs"/>
            </a:rPr>
            <a:t>Number of product units in a delivery'.</a:t>
          </a:r>
          <a:endParaRPr lang="da-DK" sz="1100" b="0">
            <a:solidFill>
              <a:sysClr val="windowText" lastClr="000000"/>
            </a:solidFill>
            <a:effectLst/>
            <a:latin typeface="+mn-lt"/>
            <a:ea typeface="+mn-ea"/>
            <a:cs typeface="+mn-cs"/>
          </a:endParaRPr>
        </a:p>
        <a:p>
          <a:pPr marL="0" indent="0"/>
          <a:r>
            <a:rPr lang="da-DK" sz="1100" b="0">
              <a:solidFill>
                <a:sysClr val="windowText" lastClr="000000"/>
              </a:solidFill>
              <a:effectLst/>
              <a:latin typeface="+mn-lt"/>
              <a:ea typeface="+mn-ea"/>
              <a:cs typeface="+mn-cs"/>
            </a:rPr>
            <a:t>3. In the second table, describe each element/packaging component by filling out </a:t>
          </a:r>
          <a:r>
            <a:rPr lang="da-DK" sz="1100" b="0" i="1">
              <a:solidFill>
                <a:sysClr val="windowText" lastClr="000000"/>
              </a:solidFill>
              <a:effectLst/>
              <a:latin typeface="+mn-lt"/>
              <a:ea typeface="+mn-ea"/>
              <a:cs typeface="+mn-cs"/>
            </a:rPr>
            <a:t>'Packaging element description'</a:t>
          </a:r>
          <a:r>
            <a:rPr lang="da-DK" sz="1100" b="0">
              <a:solidFill>
                <a:sysClr val="windowText" lastClr="000000"/>
              </a:solidFill>
              <a:effectLst/>
              <a:latin typeface="+mn-lt"/>
              <a:ea typeface="+mn-ea"/>
              <a:cs typeface="+mn-cs"/>
            </a:rPr>
            <a:t>.</a:t>
          </a:r>
        </a:p>
        <a:p>
          <a:pPr marL="0" indent="0"/>
          <a:r>
            <a:rPr lang="da-DK" sz="1100" b="0">
              <a:solidFill>
                <a:sysClr val="windowText" lastClr="000000"/>
              </a:solidFill>
              <a:effectLst/>
              <a:latin typeface="+mn-lt"/>
              <a:ea typeface="+mn-ea"/>
              <a:cs typeface="+mn-cs"/>
            </a:rPr>
            <a:t>4. Specify packaging layer (primary (N1), secondary (N2), or tertiary (N3)) for each element/packaging component by choosing Primary packaging, Secondary packaging, or Tertiary packaging in </a:t>
          </a:r>
          <a:r>
            <a:rPr lang="da-DK" sz="1100" b="0" i="1">
              <a:solidFill>
                <a:sysClr val="windowText" lastClr="000000"/>
              </a:solidFill>
              <a:effectLst/>
              <a:latin typeface="+mn-lt"/>
              <a:ea typeface="+mn-ea"/>
              <a:cs typeface="+mn-cs"/>
            </a:rPr>
            <a:t>'Packaging layer' </a:t>
          </a:r>
          <a:r>
            <a:rPr lang="da-DK" sz="1100" b="0">
              <a:solidFill>
                <a:sysClr val="windowText" lastClr="000000"/>
              </a:solidFill>
              <a:effectLst/>
              <a:latin typeface="+mn-lt"/>
              <a:ea typeface="+mn-ea"/>
              <a:cs typeface="+mn-cs"/>
            </a:rPr>
            <a:t>(click on a cell to select</a:t>
          </a:r>
          <a:r>
            <a:rPr lang="da-DK" sz="1100" b="0" baseline="0">
              <a:solidFill>
                <a:sysClr val="windowText" lastClr="000000"/>
              </a:solidFill>
              <a:effectLst/>
              <a:latin typeface="+mn-lt"/>
              <a:ea typeface="+mn-ea"/>
              <a:cs typeface="+mn-cs"/>
            </a:rPr>
            <a:t> from the drop-down menu)</a:t>
          </a:r>
          <a:r>
            <a:rPr lang="da-DK" sz="1100" b="0">
              <a:solidFill>
                <a:sysClr val="windowText" lastClr="000000"/>
              </a:solidFill>
              <a:effectLst/>
              <a:latin typeface="+mn-lt"/>
              <a:ea typeface="+mn-ea"/>
              <a:cs typeface="+mn-cs"/>
            </a:rPr>
            <a:t>. </a:t>
          </a:r>
          <a:r>
            <a:rPr lang="da-DK" sz="1100" b="1" i="1">
              <a:solidFill>
                <a:schemeClr val="accent3"/>
              </a:solidFill>
              <a:effectLst/>
              <a:latin typeface="+mn-lt"/>
              <a:ea typeface="+mn-ea"/>
              <a:cs typeface="+mn-cs"/>
            </a:rPr>
            <a:t>See Appendix C</a:t>
          </a:r>
          <a:r>
            <a:rPr lang="da-DK" sz="1100" b="1" i="1" baseline="0">
              <a:solidFill>
                <a:schemeClr val="accent3"/>
              </a:solidFill>
              <a:effectLst/>
              <a:latin typeface="+mn-lt"/>
              <a:ea typeface="+mn-ea"/>
              <a:cs typeface="+mn-cs"/>
            </a:rPr>
            <a:t> </a:t>
          </a:r>
          <a:r>
            <a:rPr lang="da-DK" sz="1100" b="0" i="0" baseline="0">
              <a:solidFill>
                <a:sysClr val="windowText" lastClr="000000"/>
              </a:solidFill>
              <a:effectLst/>
              <a:latin typeface="+mn-lt"/>
              <a:ea typeface="+mn-ea"/>
              <a:cs typeface="+mn-cs"/>
            </a:rPr>
            <a:t>for a description of packaging layers.</a:t>
          </a:r>
          <a:r>
            <a:rPr lang="da-DK" sz="1100" b="0" i="1">
              <a:solidFill>
                <a:sysClr val="windowText" lastClr="000000"/>
              </a:solidFill>
              <a:effectLst/>
              <a:latin typeface="+mn-lt"/>
              <a:ea typeface="+mn-ea"/>
              <a:cs typeface="+mn-cs"/>
            </a:rPr>
            <a:t> </a:t>
          </a:r>
        </a:p>
        <a:p>
          <a:pPr marL="0" indent="0"/>
          <a:r>
            <a:rPr lang="da-DK" sz="1100" b="0">
              <a:solidFill>
                <a:sysClr val="windowText" lastClr="000000"/>
              </a:solidFill>
              <a:effectLst/>
              <a:latin typeface="+mn-lt"/>
              <a:ea typeface="+mn-ea"/>
              <a:cs typeface="+mn-cs"/>
            </a:rPr>
            <a:t>5. Specify material for each element/packaging component by choosing the correct material in the drop-down list in column </a:t>
          </a:r>
          <a:r>
            <a:rPr lang="da-DK" sz="1100" b="0" i="1">
              <a:solidFill>
                <a:sysClr val="windowText" lastClr="000000"/>
              </a:solidFill>
              <a:effectLst/>
              <a:latin typeface="+mn-lt"/>
              <a:ea typeface="+mn-ea"/>
              <a:cs typeface="+mn-cs"/>
            </a:rPr>
            <a:t>'Material'</a:t>
          </a:r>
          <a:r>
            <a:rPr lang="da-DK" sz="1100" b="0">
              <a:solidFill>
                <a:sysClr val="windowText" lastClr="000000"/>
              </a:solidFill>
              <a:effectLst/>
              <a:latin typeface="+mn-lt"/>
              <a:ea typeface="+mn-ea"/>
              <a:cs typeface="+mn-cs"/>
            </a:rPr>
            <a:t>.</a:t>
          </a:r>
        </a:p>
        <a:p>
          <a:pPr marL="0" indent="0"/>
          <a:r>
            <a:rPr lang="da-DK" sz="1100" b="0">
              <a:solidFill>
                <a:sysClr val="windowText" lastClr="000000"/>
              </a:solidFill>
              <a:effectLst/>
              <a:latin typeface="+mn-lt"/>
              <a:ea typeface="+mn-ea"/>
              <a:cs typeface="+mn-cs"/>
            </a:rPr>
            <a:t>6. Insert the total number of packaging units in a delivery under </a:t>
          </a:r>
          <a:r>
            <a:rPr lang="da-DK" sz="1100" b="0" i="1">
              <a:solidFill>
                <a:sysClr val="windowText" lastClr="000000"/>
              </a:solidFill>
              <a:effectLst/>
              <a:latin typeface="+mn-lt"/>
              <a:ea typeface="+mn-ea"/>
              <a:cs typeface="+mn-cs"/>
            </a:rPr>
            <a:t>'Number of packaging units in a delivery'</a:t>
          </a:r>
          <a:r>
            <a:rPr lang="da-DK" sz="1100" b="0">
              <a:solidFill>
                <a:sysClr val="windowText" lastClr="000000"/>
              </a:solidFill>
              <a:effectLst/>
              <a:latin typeface="+mn-lt"/>
              <a:ea typeface="+mn-ea"/>
              <a:cs typeface="+mn-cs"/>
            </a:rPr>
            <a:t>. This is the total number of primary/</a:t>
          </a:r>
          <a:r>
            <a:rPr lang="da-DK" sz="1100" b="0" baseline="0">
              <a:solidFill>
                <a:sysClr val="windowText" lastClr="000000"/>
              </a:solidFill>
              <a:effectLst/>
              <a:latin typeface="+mn-lt"/>
              <a:ea typeface="+mn-ea"/>
              <a:cs typeface="+mn-cs"/>
            </a:rPr>
            <a:t>secondary packaging units in a delivery (i.e., per tertiary packaging).</a:t>
          </a:r>
          <a:endParaRPr lang="da-DK" sz="1100" b="0">
            <a:solidFill>
              <a:sysClr val="windowText" lastClr="000000"/>
            </a:solidFill>
            <a:effectLst/>
            <a:latin typeface="+mn-lt"/>
            <a:ea typeface="+mn-ea"/>
            <a:cs typeface="+mn-cs"/>
          </a:endParaRPr>
        </a:p>
        <a:p>
          <a:pPr marL="0" indent="0"/>
          <a:r>
            <a:rPr lang="da-DK" sz="1100" b="0">
              <a:solidFill>
                <a:sysClr val="windowText" lastClr="000000"/>
              </a:solidFill>
              <a:effectLst/>
              <a:latin typeface="+mn-lt"/>
              <a:ea typeface="+mn-ea"/>
              <a:cs typeface="+mn-cs"/>
            </a:rPr>
            <a:t>7. Insert the weight in gram of each element/packaging component in </a:t>
          </a:r>
          <a:r>
            <a:rPr lang="da-DK" sz="1100" b="0" i="1">
              <a:solidFill>
                <a:sysClr val="windowText" lastClr="000000"/>
              </a:solidFill>
              <a:effectLst/>
              <a:latin typeface="+mn-lt"/>
              <a:ea typeface="+mn-ea"/>
              <a:cs typeface="+mn-cs"/>
            </a:rPr>
            <a:t>'Weight per unit (gram)'</a:t>
          </a:r>
          <a:r>
            <a:rPr lang="da-DK" sz="1100" b="0">
              <a:solidFill>
                <a:sysClr val="windowText" lastClr="000000"/>
              </a:solidFill>
              <a:effectLst/>
              <a:latin typeface="+mn-lt"/>
              <a:ea typeface="+mn-ea"/>
              <a:cs typeface="+mn-cs"/>
            </a:rPr>
            <a:t>. Be aware:</a:t>
          </a:r>
        </a:p>
        <a:p>
          <a:pPr marL="457200" lvl="1" indent="0"/>
          <a:r>
            <a:rPr lang="da-DK" sz="1100" b="0" i="1">
              <a:solidFill>
                <a:schemeClr val="dk1"/>
              </a:solidFill>
              <a:effectLst/>
              <a:latin typeface="+mn-lt"/>
              <a:ea typeface="+mn-ea"/>
              <a:cs typeface="+mn-cs"/>
            </a:rPr>
            <a:t>--</a:t>
          </a:r>
          <a:r>
            <a:rPr lang="da-DK" sz="1100" b="0" i="1" baseline="0">
              <a:solidFill>
                <a:schemeClr val="dk1"/>
              </a:solidFill>
              <a:effectLst/>
              <a:latin typeface="+mn-lt"/>
              <a:ea typeface="+mn-ea"/>
              <a:cs typeface="+mn-cs"/>
            </a:rPr>
            <a:t> </a:t>
          </a:r>
          <a:r>
            <a:rPr lang="da-DK" sz="1100" b="0" i="1">
              <a:solidFill>
                <a:schemeClr val="dk1"/>
              </a:solidFill>
              <a:effectLst/>
              <a:latin typeface="+mn-lt"/>
              <a:ea typeface="+mn-ea"/>
              <a:cs typeface="+mn-cs"/>
            </a:rPr>
            <a:t>A minimum of 0.1 gram should be inserted in the model for each element (if the weight of a packaging</a:t>
          </a:r>
          <a:r>
            <a:rPr lang="da-DK" sz="1100" b="0" i="1" baseline="0">
              <a:solidFill>
                <a:schemeClr val="dk1"/>
              </a:solidFill>
              <a:effectLst/>
              <a:latin typeface="+mn-lt"/>
              <a:ea typeface="+mn-ea"/>
              <a:cs typeface="+mn-cs"/>
            </a:rPr>
            <a:t> element is 0.001 insert 0.1).</a:t>
          </a:r>
          <a:endParaRPr lang="da-DK" sz="1100" b="0" i="1">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da-DK" sz="1100" b="0" i="1">
              <a:solidFill>
                <a:schemeClr val="dk1"/>
              </a:solidFill>
              <a:effectLst/>
              <a:latin typeface="+mn-lt"/>
              <a:ea typeface="+mn-ea"/>
              <a:cs typeface="+mn-cs"/>
            </a:rPr>
            <a:t>-- The value should be rounded and written with one decimal (if the amount is 100.55, write 100.6. If the amount is 100.54, write 100.5).  </a:t>
          </a:r>
          <a:endParaRPr lang="da-DK" sz="1100" b="0" i="1">
            <a:solidFill>
              <a:sysClr val="windowText" lastClr="000000"/>
            </a:solidFill>
            <a:effectLst/>
            <a:latin typeface="+mn-lt"/>
            <a:ea typeface="+mn-ea"/>
            <a:cs typeface="+mn-cs"/>
          </a:endParaRPr>
        </a:p>
        <a:p>
          <a:pPr marL="0" indent="0"/>
          <a:endParaRPr lang="da-DK" sz="1100" b="0">
            <a:solidFill>
              <a:sysClr val="windowText" lastClr="000000"/>
            </a:solidFill>
            <a:effectLst/>
            <a:latin typeface="+mn-lt"/>
            <a:ea typeface="+mn-ea"/>
            <a:cs typeface="+mn-cs"/>
          </a:endParaRPr>
        </a:p>
        <a:p>
          <a:pPr marL="0" indent="0"/>
          <a:r>
            <a:rPr lang="da-DK" sz="1100" b="1">
              <a:solidFill>
                <a:schemeClr val="accent3"/>
              </a:solidFill>
              <a:effectLst/>
              <a:latin typeface="+mn-lt"/>
              <a:ea typeface="+mn-ea"/>
              <a:cs typeface="+mn-cs"/>
            </a:rPr>
            <a:t>NB! </a:t>
          </a:r>
          <a:r>
            <a:rPr lang="da-DK" sz="1100" b="0">
              <a:solidFill>
                <a:sysClr val="windowText" lastClr="000000"/>
              </a:solidFill>
              <a:effectLst/>
              <a:latin typeface="+mn-lt"/>
              <a:ea typeface="+mn-ea"/>
              <a:cs typeface="+mn-cs"/>
            </a:rPr>
            <a:t>If one packaging element consist of more than one material (or</a:t>
          </a:r>
          <a:r>
            <a:rPr lang="da-DK" sz="1100" b="0" baseline="0">
              <a:solidFill>
                <a:sysClr val="windowText" lastClr="000000"/>
              </a:solidFill>
              <a:effectLst/>
              <a:latin typeface="+mn-lt"/>
              <a:ea typeface="+mn-ea"/>
              <a:cs typeface="+mn-cs"/>
            </a:rPr>
            <a:t> a mix of recycled and virgin material)</a:t>
          </a:r>
          <a:r>
            <a:rPr lang="da-DK" sz="1100" b="0">
              <a:solidFill>
                <a:sysClr val="windowText" lastClr="000000"/>
              </a:solidFill>
              <a:effectLst/>
              <a:latin typeface="+mn-lt"/>
              <a:ea typeface="+mn-ea"/>
              <a:cs typeface="+mn-cs"/>
            </a:rPr>
            <a:t>, insert one line per material in the packaging element.</a:t>
          </a:r>
          <a:r>
            <a:rPr lang="da-DK" sz="1100" b="0" baseline="0">
              <a:solidFill>
                <a:sysClr val="windowText" lastClr="000000"/>
              </a:solidFill>
              <a:effectLst/>
              <a:latin typeface="+mn-lt"/>
              <a:ea typeface="+mn-ea"/>
              <a:cs typeface="+mn-cs"/>
            </a:rPr>
            <a:t> e.g if a packaging element consists of 40 % recycled plastic and 60 % virgin plastic, insert one line for the recycled part inserting 40 % of the weight and one line for the virgin plastic part inserting 60 % of the weight. The number of packaging units in a delivery should be the actual number for both inserted lines (recycled plastic and virgin plastic).</a:t>
          </a:r>
          <a:endParaRPr lang="da-DK" sz="1100" b="0">
            <a:solidFill>
              <a:sysClr val="windowText" lastClr="000000"/>
            </a:solidFill>
            <a:effectLst/>
            <a:latin typeface="+mn-lt"/>
            <a:ea typeface="+mn-ea"/>
            <a:cs typeface="+mn-cs"/>
          </a:endParaRPr>
        </a:p>
        <a:p>
          <a:pPr marL="0" indent="0"/>
          <a:endParaRPr lang="da-DK" sz="1100" b="0">
            <a:solidFill>
              <a:sysClr val="windowText" lastClr="000000"/>
            </a:solidFill>
            <a:effectLst/>
            <a:latin typeface="+mn-lt"/>
            <a:ea typeface="+mn-ea"/>
            <a:cs typeface="+mn-cs"/>
          </a:endParaRPr>
        </a:p>
        <a:p>
          <a:pPr marL="0" indent="0"/>
          <a:r>
            <a:rPr lang="da-DK" sz="1100" b="0">
              <a:solidFill>
                <a:sysClr val="windowText" lastClr="000000"/>
              </a:solidFill>
              <a:effectLst/>
              <a:latin typeface="+mn-lt"/>
              <a:ea typeface="+mn-ea"/>
              <a:cs typeface="+mn-cs"/>
            </a:rPr>
            <a:t>Note that if the tenderer takes back the packaging in order to reuse it or if the packaging is part of an established standardized take-back scheme as e.g., EUR-pallets, it should still be inserted in the scoring model but the</a:t>
          </a:r>
          <a:r>
            <a:rPr lang="da-DK" sz="1100" b="0" baseline="0">
              <a:solidFill>
                <a:sysClr val="windowText" lastClr="000000"/>
              </a:solidFill>
              <a:effectLst/>
              <a:latin typeface="+mn-lt"/>
              <a:ea typeface="+mn-ea"/>
              <a:cs typeface="+mn-cs"/>
            </a:rPr>
            <a:t> </a:t>
          </a:r>
          <a:r>
            <a:rPr lang="da-DK" sz="1100" b="0">
              <a:solidFill>
                <a:sysClr val="windowText" lastClr="000000"/>
              </a:solidFill>
              <a:effectLst/>
              <a:latin typeface="+mn-lt"/>
              <a:ea typeface="+mn-ea"/>
              <a:cs typeface="+mn-cs"/>
            </a:rPr>
            <a:t>weight is not mandatory to insert. Please choose "Reused</a:t>
          </a:r>
          <a:r>
            <a:rPr lang="da-DK" sz="1100" b="0" baseline="0">
              <a:solidFill>
                <a:sysClr val="windowText" lastClr="000000"/>
              </a:solidFill>
              <a:effectLst/>
              <a:latin typeface="+mn-lt"/>
              <a:ea typeface="+mn-ea"/>
              <a:cs typeface="+mn-cs"/>
            </a:rPr>
            <a:t> item" under Material and </a:t>
          </a:r>
          <a:r>
            <a:rPr lang="da-DK" sz="1100" b="0">
              <a:solidFill>
                <a:sysClr val="windowText" lastClr="000000"/>
              </a:solidFill>
              <a:effectLst/>
              <a:latin typeface="+mn-lt"/>
              <a:ea typeface="+mn-ea"/>
              <a:cs typeface="+mn-cs"/>
            </a:rPr>
            <a:t>note in</a:t>
          </a:r>
          <a:r>
            <a:rPr lang="da-DK" sz="1100" b="0" baseline="0">
              <a:solidFill>
                <a:sysClr val="windowText" lastClr="000000"/>
              </a:solidFill>
              <a:effectLst/>
              <a:latin typeface="+mn-lt"/>
              <a:ea typeface="+mn-ea"/>
              <a:cs typeface="+mn-cs"/>
            </a:rPr>
            <a:t> </a:t>
          </a:r>
          <a:r>
            <a:rPr lang="da-DK" sz="1100" b="0" i="1" baseline="0">
              <a:solidFill>
                <a:sysClr val="windowText" lastClr="000000"/>
              </a:solidFill>
              <a:effectLst/>
              <a:latin typeface="+mn-lt"/>
              <a:ea typeface="+mn-ea"/>
              <a:cs typeface="+mn-cs"/>
            </a:rPr>
            <a:t>'Packaging element description' </a:t>
          </a:r>
          <a:r>
            <a:rPr lang="da-DK" sz="1100" b="0" i="0" baseline="0">
              <a:solidFill>
                <a:sysClr val="windowText" lastClr="000000"/>
              </a:solidFill>
              <a:effectLst/>
              <a:latin typeface="+mn-lt"/>
              <a:ea typeface="+mn-ea"/>
              <a:cs typeface="+mn-cs"/>
            </a:rPr>
            <a:t>that the packaging element is reusable. </a:t>
          </a:r>
        </a:p>
        <a:p>
          <a:pPr marL="0" indent="0"/>
          <a:endParaRPr lang="da-DK" sz="1100" b="0" i="0" baseline="0">
            <a:solidFill>
              <a:sysClr val="windowText" lastClr="000000"/>
            </a:solidFill>
            <a:effectLst/>
            <a:latin typeface="+mn-lt"/>
            <a:ea typeface="+mn-ea"/>
            <a:cs typeface="+mn-cs"/>
          </a:endParaRPr>
        </a:p>
        <a:p>
          <a:pPr marL="0" indent="0"/>
          <a:r>
            <a:rPr lang="da-DK" sz="1100" b="1" i="0" baseline="0">
              <a:solidFill>
                <a:schemeClr val="accent3"/>
              </a:solidFill>
              <a:effectLst/>
              <a:latin typeface="+mn-lt"/>
              <a:ea typeface="+mn-ea"/>
              <a:cs typeface="+mn-cs"/>
            </a:rPr>
            <a:t>Packing element vs. packaging unit: </a:t>
          </a:r>
          <a:r>
            <a:rPr lang="da-DK" sz="1100" b="0" i="0" baseline="0">
              <a:solidFill>
                <a:sysClr val="windowText" lastClr="000000"/>
              </a:solidFill>
              <a:effectLst/>
              <a:latin typeface="+mn-lt"/>
              <a:ea typeface="+mn-ea"/>
              <a:cs typeface="+mn-cs"/>
            </a:rPr>
            <a:t>The </a:t>
          </a:r>
          <a:r>
            <a:rPr lang="da-DK" sz="1100" b="1" i="1" baseline="0">
              <a:solidFill>
                <a:sysClr val="windowText" lastClr="000000"/>
              </a:solidFill>
              <a:effectLst/>
              <a:latin typeface="+mn-lt"/>
              <a:ea typeface="+mn-ea"/>
              <a:cs typeface="+mn-cs"/>
            </a:rPr>
            <a:t>packing element</a:t>
          </a:r>
          <a:r>
            <a:rPr lang="da-DK" sz="1100" b="0" i="0" baseline="0">
              <a:solidFill>
                <a:sysClr val="windowText" lastClr="000000"/>
              </a:solidFill>
              <a:effectLst/>
              <a:latin typeface="+mn-lt"/>
              <a:ea typeface="+mn-ea"/>
              <a:cs typeface="+mn-cs"/>
            </a:rPr>
            <a:t> is the total number of different packaging elements e.g., in the example ("Example - scoring model") there are seven different packaging elements (e.g., Plastic bag with rinsing fluid and Cardboard box with product information). In a delivery each packaging element occur a certain number of times (e.g., from the example </a:t>
          </a:r>
          <a:r>
            <a:rPr lang="da-DK" sz="1100" b="0" i="0" baseline="0">
              <a:solidFill>
                <a:schemeClr val="dk1"/>
              </a:solidFill>
              <a:effectLst/>
              <a:latin typeface="+mn-lt"/>
              <a:ea typeface="+mn-ea"/>
              <a:cs typeface="+mn-cs"/>
            </a:rPr>
            <a:t>("Example - scoring model"), the packaging element </a:t>
          </a:r>
          <a:r>
            <a:rPr lang="da-DK" sz="1100" b="0" i="1" baseline="0">
              <a:solidFill>
                <a:schemeClr val="dk1"/>
              </a:solidFill>
              <a:effectLst/>
              <a:latin typeface="+mn-lt"/>
              <a:ea typeface="+mn-ea"/>
              <a:cs typeface="+mn-cs"/>
            </a:rPr>
            <a:t>Cardboard box with product information </a:t>
          </a:r>
          <a:r>
            <a:rPr lang="da-DK" sz="1100" b="0" i="0" baseline="0">
              <a:solidFill>
                <a:sysClr val="windowText" lastClr="000000"/>
              </a:solidFill>
              <a:effectLst/>
              <a:latin typeface="+mn-lt"/>
              <a:ea typeface="+mn-ea"/>
              <a:cs typeface="+mn-cs"/>
            </a:rPr>
            <a:t>occurs 100 times in a delivery, i.e., there are 100 units of </a:t>
          </a:r>
          <a:r>
            <a:rPr lang="da-DK" sz="1100" b="0" i="1" baseline="0">
              <a:solidFill>
                <a:schemeClr val="dk1"/>
              </a:solidFill>
              <a:effectLst/>
              <a:latin typeface="+mn-lt"/>
              <a:ea typeface="+mn-ea"/>
              <a:cs typeface="+mn-cs"/>
            </a:rPr>
            <a:t>Cardboard box with product information </a:t>
          </a:r>
          <a:r>
            <a:rPr lang="da-DK" sz="1100" b="0" i="0" baseline="0">
              <a:solidFill>
                <a:schemeClr val="dk1"/>
              </a:solidFill>
              <a:effectLst/>
              <a:latin typeface="+mn-lt"/>
              <a:ea typeface="+mn-ea"/>
              <a:cs typeface="+mn-cs"/>
            </a:rPr>
            <a:t>in a delivery)</a:t>
          </a:r>
          <a:r>
            <a:rPr lang="da-DK" sz="1100" b="0" i="0" baseline="0">
              <a:solidFill>
                <a:sysClr val="windowText" lastClr="000000"/>
              </a:solidFill>
              <a:effectLst/>
              <a:latin typeface="+mn-lt"/>
              <a:ea typeface="+mn-ea"/>
              <a:cs typeface="+mn-cs"/>
            </a:rPr>
            <a:t>. This is the </a:t>
          </a:r>
          <a:r>
            <a:rPr lang="da-DK" sz="1100" b="1" i="0" baseline="0">
              <a:solidFill>
                <a:sysClr val="windowText" lastClr="000000"/>
              </a:solidFill>
              <a:effectLst/>
              <a:latin typeface="+mn-lt"/>
              <a:ea typeface="+mn-ea"/>
              <a:cs typeface="+mn-cs"/>
            </a:rPr>
            <a:t>packaging unit</a:t>
          </a:r>
          <a:r>
            <a:rPr lang="da-DK" sz="1100" b="0" i="0" baseline="0">
              <a:solidFill>
                <a:sysClr val="windowText" lastClr="000000"/>
              </a:solidFill>
              <a:effectLst/>
              <a:latin typeface="+mn-lt"/>
              <a:ea typeface="+mn-ea"/>
              <a:cs typeface="+mn-cs"/>
            </a:rPr>
            <a:t>.</a:t>
          </a:r>
          <a:endParaRPr lang="da-DK" sz="1100" b="0">
            <a:solidFill>
              <a:sysClr val="windowText" lastClr="000000"/>
            </a:solidFill>
            <a:effectLst/>
            <a:latin typeface="+mn-lt"/>
            <a:ea typeface="+mn-ea"/>
            <a:cs typeface="+mn-cs"/>
          </a:endParaRPr>
        </a:p>
      </xdr:txBody>
    </xdr:sp>
    <xdr:clientData/>
  </xdr:twoCellAnchor>
  <xdr:twoCellAnchor>
    <xdr:from>
      <xdr:col>1</xdr:col>
      <xdr:colOff>0</xdr:colOff>
      <xdr:row>38</xdr:row>
      <xdr:rowOff>0</xdr:rowOff>
    </xdr:from>
    <xdr:to>
      <xdr:col>9</xdr:col>
      <xdr:colOff>0</xdr:colOff>
      <xdr:row>45</xdr:row>
      <xdr:rowOff>107156</xdr:rowOff>
    </xdr:to>
    <xdr:sp macro="" textlink="">
      <xdr:nvSpPr>
        <xdr:cNvPr id="1447" name="TextBox 4">
          <a:extLst>
            <a:ext uri="{FF2B5EF4-FFF2-40B4-BE49-F238E27FC236}">
              <a16:creationId xmlns:a16="http://schemas.microsoft.com/office/drawing/2014/main" id="{B9A14B2B-F07A-46E7-BBAE-7DE1B2336E4D}"/>
            </a:ext>
          </a:extLst>
        </xdr:cNvPr>
        <xdr:cNvSpPr txBox="1"/>
      </xdr:nvSpPr>
      <xdr:spPr>
        <a:xfrm>
          <a:off x="333375" y="9286875"/>
          <a:ext cx="9167813" cy="1583531"/>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accent3"/>
              </a:solidFill>
              <a:effectLst/>
              <a:latin typeface="+mn-lt"/>
              <a:ea typeface="+mn-ea"/>
              <a:cs typeface="+mn-cs"/>
            </a:rPr>
            <a:t>RESULTS </a:t>
          </a:r>
        </a:p>
        <a:p>
          <a:r>
            <a:rPr lang="da-DK" sz="1100">
              <a:solidFill>
                <a:schemeClr val="dk1"/>
              </a:solidFill>
              <a:effectLst/>
              <a:latin typeface="+mn-lt"/>
              <a:ea typeface="+mn-ea"/>
              <a:cs typeface="+mn-cs"/>
            </a:rPr>
            <a:t>The total score given in cell L10 in</a:t>
          </a:r>
          <a:r>
            <a:rPr lang="da-DK" sz="1100" baseline="0">
              <a:solidFill>
                <a:schemeClr val="dk1"/>
              </a:solidFill>
              <a:effectLst/>
              <a:latin typeface="+mn-lt"/>
              <a:ea typeface="+mn-ea"/>
              <a:cs typeface="+mn-cs"/>
            </a:rPr>
            <a:t> sheet </a:t>
          </a:r>
          <a:r>
            <a:rPr lang="da-DK" sz="1100" i="0" baseline="0">
              <a:solidFill>
                <a:schemeClr val="dk1"/>
              </a:solidFill>
              <a:effectLst/>
              <a:latin typeface="+mn-lt"/>
              <a:ea typeface="+mn-ea"/>
              <a:cs typeface="+mn-cs"/>
            </a:rPr>
            <a:t>"Scoring model" </a:t>
          </a:r>
          <a:r>
            <a:rPr lang="da-DK" sz="1100">
              <a:solidFill>
                <a:schemeClr val="dk1"/>
              </a:solidFill>
              <a:effectLst/>
              <a:latin typeface="+mn-lt"/>
              <a:ea typeface="+mn-ea"/>
              <a:cs typeface="+mn-cs"/>
            </a:rPr>
            <a:t>is per product unit. E.g., if 1,000</a:t>
          </a:r>
          <a:r>
            <a:rPr lang="da-DK" sz="1100" baseline="0">
              <a:solidFill>
                <a:schemeClr val="dk1"/>
              </a:solidFill>
              <a:effectLst/>
              <a:latin typeface="+mn-lt"/>
              <a:ea typeface="+mn-ea"/>
              <a:cs typeface="+mn-cs"/>
            </a:rPr>
            <a:t> units (e.g. syringes) are delivered together (1,000 have been typed in under </a:t>
          </a:r>
          <a:r>
            <a:rPr lang="da-DK" sz="1100" i="1" baseline="0">
              <a:solidFill>
                <a:schemeClr val="dk1"/>
              </a:solidFill>
              <a:effectLst/>
              <a:latin typeface="+mn-lt"/>
              <a:ea typeface="+mn-ea"/>
              <a:cs typeface="+mn-cs"/>
            </a:rPr>
            <a:t>'Number of units in a delivery'), </a:t>
          </a:r>
          <a:r>
            <a:rPr lang="da-DK" sz="1100" i="0" baseline="0">
              <a:solidFill>
                <a:schemeClr val="dk1"/>
              </a:solidFill>
              <a:effectLst/>
              <a:latin typeface="+mn-lt"/>
              <a:ea typeface="+mn-ea"/>
              <a:cs typeface="+mn-cs"/>
            </a:rPr>
            <a:t>the result is given per syringe.</a:t>
          </a:r>
        </a:p>
        <a:p>
          <a:endParaRPr lang="da-DK" sz="1100"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It is the overall score that should be used in the evaluation of the criterium. The scores divided into primary, secondary, and tertiary packaging is only for your own information on where the largest environmental impacts are.</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The lower</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the score, the more postive the evaluation is.</a:t>
          </a:r>
          <a:endParaRPr lang="da-DK" sz="1100"/>
        </a:p>
      </xdr:txBody>
    </xdr:sp>
    <xdr:clientData/>
  </xdr:twoCellAnchor>
  <xdr:twoCellAnchor>
    <xdr:from>
      <xdr:col>12</xdr:col>
      <xdr:colOff>0</xdr:colOff>
      <xdr:row>11</xdr:row>
      <xdr:rowOff>2500</xdr:rowOff>
    </xdr:from>
    <xdr:to>
      <xdr:col>22</xdr:col>
      <xdr:colOff>476251</xdr:colOff>
      <xdr:row>54</xdr:row>
      <xdr:rowOff>0</xdr:rowOff>
    </xdr:to>
    <xdr:sp macro="" textlink="">
      <xdr:nvSpPr>
        <xdr:cNvPr id="3" name="TextBox 4">
          <a:extLst>
            <a:ext uri="{FF2B5EF4-FFF2-40B4-BE49-F238E27FC236}">
              <a16:creationId xmlns:a16="http://schemas.microsoft.com/office/drawing/2014/main" id="{5D5D7402-47DE-4578-B7F8-C0FDFB63AD3B}"/>
            </a:ext>
          </a:extLst>
        </xdr:cNvPr>
        <xdr:cNvSpPr txBox="1"/>
      </xdr:nvSpPr>
      <xdr:spPr>
        <a:xfrm>
          <a:off x="10827948" y="2922901"/>
          <a:ext cx="9102666" cy="9306840"/>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accent3"/>
              </a:solidFill>
              <a:effectLst/>
              <a:latin typeface="+mn-lt"/>
              <a:ea typeface="+mn-ea"/>
              <a:cs typeface="+mn-cs"/>
            </a:rPr>
            <a:t>LCA</a:t>
          </a:r>
          <a:r>
            <a:rPr lang="da-DK" sz="1100" b="1" baseline="0">
              <a:solidFill>
                <a:schemeClr val="accent3"/>
              </a:solidFill>
              <a:effectLst/>
              <a:latin typeface="+mn-lt"/>
              <a:ea typeface="+mn-ea"/>
              <a:cs typeface="+mn-cs"/>
            </a:rPr>
            <a:t> SCREENING METHOD</a:t>
          </a:r>
          <a:r>
            <a:rPr lang="da-DK" sz="1100" b="1">
              <a:solidFill>
                <a:schemeClr val="accent3"/>
              </a:solidFill>
              <a:effectLst/>
              <a:latin typeface="+mn-lt"/>
              <a:ea typeface="+mn-ea"/>
              <a:cs typeface="+mn-cs"/>
            </a:rPr>
            <a:t> </a:t>
          </a:r>
        </a:p>
        <a:p>
          <a:r>
            <a:rPr lang="en-GB" sz="1100">
              <a:solidFill>
                <a:schemeClr val="dk1"/>
              </a:solidFill>
              <a:effectLst/>
              <a:latin typeface="+mn-lt"/>
              <a:ea typeface="+mn-ea"/>
              <a:cs typeface="+mn-cs"/>
            </a:rPr>
            <a:t>This LCA screening was performed in Autoum</a:t>
          </a:r>
          <a:r>
            <a:rPr lang="en-GB" sz="1100" baseline="0">
              <a:solidFill>
                <a:schemeClr val="dk1"/>
              </a:solidFill>
              <a:effectLst/>
              <a:latin typeface="+mn-lt"/>
              <a:ea typeface="+mn-ea"/>
              <a:cs typeface="+mn-cs"/>
            </a:rPr>
            <a:t> 2021. </a:t>
          </a:r>
        </a:p>
        <a:p>
          <a:endParaRPr lang="en-GB" sz="1100" baseline="0">
            <a:solidFill>
              <a:schemeClr val="dk1"/>
            </a:solidFill>
            <a:effectLst/>
            <a:latin typeface="+mn-lt"/>
            <a:ea typeface="+mn-ea"/>
            <a:cs typeface="+mn-cs"/>
          </a:endParaRPr>
        </a:p>
        <a:p>
          <a:r>
            <a:rPr lang="en-GB" sz="1100">
              <a:solidFill>
                <a:schemeClr val="dk1"/>
              </a:solidFill>
              <a:effectLst/>
              <a:latin typeface="+mn-lt"/>
              <a:ea typeface="+mn-ea"/>
              <a:cs typeface="+mn-cs"/>
            </a:rPr>
            <a:t>Selection of groups and environmental factors follows these two steps:</a:t>
          </a:r>
          <a:endParaRPr lang="da-DK" sz="1100">
            <a:solidFill>
              <a:schemeClr val="dk1"/>
            </a:solidFill>
            <a:effectLst/>
            <a:latin typeface="+mn-lt"/>
            <a:ea typeface="+mn-ea"/>
            <a:cs typeface="+mn-cs"/>
          </a:endParaRPr>
        </a:p>
        <a:p>
          <a:pPr lvl="0"/>
          <a:r>
            <a:rPr lang="en-GB" sz="1100">
              <a:solidFill>
                <a:schemeClr val="dk1"/>
              </a:solidFill>
              <a:effectLst/>
              <a:latin typeface="+mn-lt"/>
              <a:ea typeface="+mn-ea"/>
              <a:cs typeface="+mn-cs"/>
            </a:rPr>
            <a:t>1. Validation of grouping of materials</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2. Validation</a:t>
          </a:r>
          <a:r>
            <a:rPr lang="en-GB" sz="1100" baseline="0">
              <a:solidFill>
                <a:schemeClr val="dk1"/>
              </a:solidFill>
              <a:effectLst/>
              <a:latin typeface="+mn-lt"/>
              <a:ea typeface="+mn-ea"/>
              <a:cs typeface="+mn-cs"/>
            </a:rPr>
            <a:t> of</a:t>
          </a:r>
          <a:r>
            <a:rPr lang="en-GB" sz="1100">
              <a:solidFill>
                <a:schemeClr val="dk1"/>
              </a:solidFill>
              <a:effectLst/>
              <a:latin typeface="+mn-lt"/>
              <a:ea typeface="+mn-ea"/>
              <a:cs typeface="+mn-cs"/>
            </a:rPr>
            <a:t> environmental factors</a:t>
          </a: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Grouping of materials</a:t>
          </a:r>
        </a:p>
        <a:p>
          <a:r>
            <a:rPr lang="en-GB" sz="1100">
              <a:solidFill>
                <a:schemeClr val="dk1"/>
              </a:solidFill>
              <a:effectLst/>
              <a:latin typeface="+mn-lt"/>
              <a:ea typeface="+mn-ea"/>
              <a:cs typeface="+mn-cs"/>
            </a:rPr>
            <a:t>The assessment of the groups and sub-groups was made by examining CO₂-eq emissions from material production and different packaging products that are within each grouping. It was then assessed whether the range of CO₂-eq emissions within one grouping was acceptable. If the range was too large it was recommended to split the groupings. </a:t>
          </a:r>
        </a:p>
        <a:p>
          <a:endParaRPr lang="en-GB" sz="1100">
            <a:solidFill>
              <a:schemeClr val="dk1"/>
            </a:solidFill>
            <a:effectLst/>
            <a:latin typeface="+mn-lt"/>
            <a:ea typeface="+mn-ea"/>
            <a:cs typeface="+mn-cs"/>
          </a:endParaRPr>
        </a:p>
        <a:p>
          <a:r>
            <a:rPr lang="da-DK" sz="1100" b="1">
              <a:solidFill>
                <a:schemeClr val="dk1"/>
              </a:solidFill>
              <a:effectLst/>
              <a:latin typeface="+mn-lt"/>
              <a:ea typeface="+mn-ea"/>
              <a:cs typeface="+mn-cs"/>
            </a:rPr>
            <a:t>Validation of environmental factors</a:t>
          </a:r>
        </a:p>
        <a:p>
          <a:r>
            <a:rPr lang="da-DK" sz="1100">
              <a:solidFill>
                <a:schemeClr val="dk1"/>
              </a:solidFill>
              <a:effectLst/>
              <a:latin typeface="+mn-lt"/>
              <a:ea typeface="+mn-ea"/>
              <a:cs typeface="+mn-cs"/>
            </a:rPr>
            <a:t>The actual LCA screening was</a:t>
          </a:r>
          <a:r>
            <a:rPr lang="da-DK" sz="1100" baseline="0">
              <a:solidFill>
                <a:schemeClr val="dk1"/>
              </a:solidFill>
              <a:effectLst/>
              <a:latin typeface="+mn-lt"/>
              <a:ea typeface="+mn-ea"/>
              <a:cs typeface="+mn-cs"/>
            </a:rPr>
            <a:t> performed</a:t>
          </a:r>
          <a:r>
            <a:rPr lang="da-DK" sz="1100">
              <a:solidFill>
                <a:schemeClr val="dk1"/>
              </a:solidFill>
              <a:effectLst/>
              <a:latin typeface="+mn-lt"/>
              <a:ea typeface="+mn-ea"/>
              <a:cs typeface="+mn-cs"/>
            </a:rPr>
            <a:t> on the basis of the above. For each grouping the most common materials are evaluated (LDPE, cardboard and aluminium respectively), however other types of materials within the groupings were also investigated. </a:t>
          </a:r>
        </a:p>
        <a:p>
          <a:r>
            <a:rPr lang="da-DK" sz="1100">
              <a:solidFill>
                <a:schemeClr val="dk1"/>
              </a:solidFill>
              <a:effectLst/>
              <a:latin typeface="+mn-lt"/>
              <a:ea typeface="+mn-ea"/>
              <a:cs typeface="+mn-cs"/>
            </a:rPr>
            <a:t>The environmental factors are primarily based on the environmental impact category climate change (CO₂e emissions), but environmental impact categories within resource consumption are also assessed, i.e. abiotic depletion of fossil fuels, elements, metals and minerals as well as land use.  </a:t>
          </a:r>
        </a:p>
        <a:p>
          <a:r>
            <a:rPr lang="da-DK" sz="1100">
              <a:solidFill>
                <a:schemeClr val="dk1"/>
              </a:solidFill>
              <a:effectLst/>
              <a:latin typeface="+mn-lt"/>
              <a:ea typeface="+mn-ea"/>
              <a:cs typeface="+mn-cs"/>
            </a:rPr>
            <a:t>The environmental factors are determined on the basis of data sets from GaBi, Ecoinvent and on the basis of calculations in reports, EPDs and LCAs from recognized sources.</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The impact assessment methods chosen, when possible, are the following. </a:t>
          </a:r>
        </a:p>
        <a:p>
          <a:r>
            <a:rPr lang="da-DK" sz="1100">
              <a:solidFill>
                <a:schemeClr val="dk1"/>
              </a:solidFill>
              <a:effectLst/>
              <a:latin typeface="+mn-lt"/>
              <a:ea typeface="+mn-ea"/>
              <a:cs typeface="+mn-cs"/>
            </a:rPr>
            <a:t>- Global warming potential; IPCC2013, 100a, no long-term effects (kg CO₂-eq). </a:t>
          </a:r>
        </a:p>
        <a:p>
          <a:r>
            <a:rPr lang="da-DK" sz="1100">
              <a:solidFill>
                <a:schemeClr val="dk1"/>
              </a:solidFill>
              <a:effectLst/>
              <a:latin typeface="+mn-lt"/>
              <a:ea typeface="+mn-ea"/>
              <a:cs typeface="+mn-cs"/>
            </a:rPr>
            <a:t>- Resources fossils; EF2.0 midpoint, no long-term effects (MJ)</a:t>
          </a:r>
        </a:p>
        <a:p>
          <a:r>
            <a:rPr lang="da-DK" sz="1100">
              <a:solidFill>
                <a:schemeClr val="dk1"/>
              </a:solidFill>
              <a:effectLst/>
              <a:latin typeface="+mn-lt"/>
              <a:ea typeface="+mn-ea"/>
              <a:cs typeface="+mn-cs"/>
            </a:rPr>
            <a:t>- Resources minerals and metals; EF2.0 midpoint, no long-term effects (kg Sb-eq)</a:t>
          </a:r>
        </a:p>
        <a:p>
          <a:r>
            <a:rPr lang="da-DK" sz="1100">
              <a:solidFill>
                <a:schemeClr val="dk1"/>
              </a:solidFill>
              <a:effectLst/>
              <a:latin typeface="+mn-lt"/>
              <a:ea typeface="+mn-ea"/>
              <a:cs typeface="+mn-cs"/>
            </a:rPr>
            <a:t>- Resources land use; EF2.0 midpoint, no long-term effects (points)</a:t>
          </a:r>
        </a:p>
        <a:p>
          <a:endParaRPr lang="da-DK" sz="1100" b="1">
            <a:solidFill>
              <a:schemeClr val="dk1"/>
            </a:solidFill>
            <a:effectLst/>
            <a:latin typeface="+mn-lt"/>
            <a:ea typeface="+mn-ea"/>
            <a:cs typeface="+mn-cs"/>
          </a:endParaRPr>
        </a:p>
        <a:p>
          <a:r>
            <a:rPr lang="en-GB" sz="1100" b="1">
              <a:solidFill>
                <a:schemeClr val="dk1"/>
              </a:solidFill>
              <a:effectLst/>
              <a:latin typeface="+mn-lt"/>
              <a:ea typeface="+mn-ea"/>
              <a:cs typeface="+mn-cs"/>
            </a:rPr>
            <a:t>Methodological approach, prerequisites and delimitation of LCA screening</a:t>
          </a:r>
          <a:endParaRPr lang="da-DK" sz="1100" b="1">
            <a:solidFill>
              <a:schemeClr val="dk1"/>
            </a:solidFill>
            <a:effectLst/>
            <a:latin typeface="+mn-lt"/>
            <a:ea typeface="+mn-ea"/>
            <a:cs typeface="+mn-cs"/>
          </a:endParaRPr>
        </a:p>
        <a:p>
          <a:r>
            <a:rPr lang="en-GB" sz="1100">
              <a:solidFill>
                <a:schemeClr val="dk1"/>
              </a:solidFill>
              <a:effectLst/>
              <a:latin typeface="+mn-lt"/>
              <a:ea typeface="+mn-ea"/>
              <a:cs typeface="+mn-cs"/>
            </a:rPr>
            <a:t>Method: LCA (consequential where possible), elaborated below.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Functional unit: Production of 1 kg of packaging</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System delimitation: Cradle to gate (packaging manufacturer), as other requirements and criteria address recycling options. End of life is not included.</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Geographical delimitation: material and packaging production in Europe. Mining/extraction might occur elsewhere.</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Time delimitation: 2020. However, it should be noted that some data may be of older date. </a:t>
          </a:r>
          <a:endParaRPr lang="da-DK"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 is obtained from recognized LCA databases and few published studies. The screening is based mostly on consequential LCA data, in some cases it was not possible to choose or see what method has been used. It has however not been possible to go into a detailed study of all the background data and assumptions, both because data is not always available, and the time constrain of this LCA screening.  All studies and databases rely on different sets of background data which creates uncertainties when comparing values from different databases or studies. The consequential approach is aimed to represent the health care sector and the materials represented in health care packaging to date. Recycled aluminium is for example not widely used in the health care sector due to criteria on purity. Therefore, an increase in recycled aluminium will have a positive environmental effect on the health care packaging market, by pushing the market towards the use of recycled aluminium.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For recycled materials there are different methodologies and assumptions of what is considered the marginal material. Considerations such as whether markets for recycled cardboard is at full capacity, so the marginal cardboard is virgin cardboard, have not been considered and it is not clear how this has been considered in the individual studies used. It is evaluated that this would likely mainly be of concern for cardboard, as most of the other materials used for packaging for healthcare products are specialised and would go into a specialised recycling marked, that is not saturated.</a:t>
          </a:r>
          <a:endParaRPr lang="da-DK" sz="1100">
            <a:solidFill>
              <a:schemeClr val="dk1"/>
            </a:solidFill>
            <a:effectLst/>
            <a:latin typeface="+mn-lt"/>
            <a:ea typeface="+mn-ea"/>
            <a:cs typeface="+mn-cs"/>
          </a:endParaRPr>
        </a:p>
        <a:p>
          <a:endParaRPr lang="da-DK" sz="1100" b="1">
            <a:solidFill>
              <a:schemeClr val="accent3"/>
            </a:solidFill>
            <a:effectLst/>
            <a:latin typeface="+mn-lt"/>
            <a:ea typeface="+mn-ea"/>
            <a:cs typeface="+mn-cs"/>
          </a:endParaRPr>
        </a:p>
        <a:p>
          <a:r>
            <a:rPr lang="da-DK" sz="1100" b="0">
              <a:solidFill>
                <a:schemeClr val="accent3"/>
              </a:solidFill>
              <a:effectLst/>
              <a:latin typeface="+mn-lt"/>
              <a:ea typeface="+mn-ea"/>
              <a:cs typeface="+mn-cs"/>
            </a:rPr>
            <a:t>The characterised</a:t>
          </a:r>
          <a:r>
            <a:rPr lang="da-DK" sz="1100" b="0" baseline="0">
              <a:solidFill>
                <a:schemeClr val="accent3"/>
              </a:solidFill>
              <a:effectLst/>
              <a:latin typeface="+mn-lt"/>
              <a:ea typeface="+mn-ea"/>
              <a:cs typeface="+mn-cs"/>
            </a:rPr>
            <a:t> data of the above LCA screening were normalised and weighted to calculate the final utilised score. </a:t>
          </a:r>
          <a:r>
            <a:rPr lang="en-GB" sz="1100">
              <a:solidFill>
                <a:schemeClr val="dk1"/>
              </a:solidFill>
              <a:effectLst/>
              <a:latin typeface="+mn-lt"/>
              <a:ea typeface="+mn-ea"/>
              <a:cs typeface="+mn-cs"/>
            </a:rPr>
            <a:t>Consider that this is overall averaged results of multiple studies. </a:t>
          </a:r>
          <a:endParaRPr lang="da-DK" sz="1100" b="1">
            <a:solidFill>
              <a:schemeClr val="accent3"/>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29</xdr:row>
      <xdr:rowOff>609600</xdr:rowOff>
    </xdr:from>
    <xdr:to>
      <xdr:col>11</xdr:col>
      <xdr:colOff>419100</xdr:colOff>
      <xdr:row>29</xdr:row>
      <xdr:rowOff>828675</xdr:rowOff>
    </xdr:to>
    <xdr:pic>
      <xdr:nvPicPr>
        <xdr:cNvPr id="3" name="Picture 5">
          <a:extLst>
            <a:ext uri="{FF2B5EF4-FFF2-40B4-BE49-F238E27FC236}">
              <a16:creationId xmlns:a16="http://schemas.microsoft.com/office/drawing/2014/main" id="{5296195E-F228-4F3D-8BB2-CB5DBA900819}"/>
            </a:ext>
          </a:extLst>
        </xdr:cNvPr>
        <xdr:cNvPicPr>
          <a:picLocks noChangeAspect="1" noChangeArrowheads="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rcRect l="70084" t="60715" r="18837"/>
        <a:stretch>
          <a:fillRect/>
        </a:stretch>
      </xdr:blipFill>
      <xdr:spPr bwMode="auto">
        <a:xfrm>
          <a:off x="12725400" y="7467600"/>
          <a:ext cx="161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186577</xdr:rowOff>
    </xdr:from>
    <xdr:to>
      <xdr:col>22</xdr:col>
      <xdr:colOff>0</xdr:colOff>
      <xdr:row>48</xdr:row>
      <xdr:rowOff>182094</xdr:rowOff>
    </xdr:to>
    <xdr:sp macro="" textlink="">
      <xdr:nvSpPr>
        <xdr:cNvPr id="911" name="TextBox 5">
          <a:extLst>
            <a:ext uri="{FF2B5EF4-FFF2-40B4-BE49-F238E27FC236}">
              <a16:creationId xmlns:a16="http://schemas.microsoft.com/office/drawing/2014/main" id="{B24C88C7-C952-4EF7-ACE3-3359083CDBB7}"/>
            </a:ext>
            <a:ext uri="{147F2762-F138-4A5C-976F-8EAC2B608ADB}">
              <a16:predDERef xmlns:a16="http://schemas.microsoft.com/office/drawing/2014/main" pred="{5296195E-F228-4F3D-8BB2-CB5DBA900819}"/>
            </a:ext>
          </a:extLst>
        </xdr:cNvPr>
        <xdr:cNvSpPr txBox="1"/>
      </xdr:nvSpPr>
      <xdr:spPr>
        <a:xfrm>
          <a:off x="322169" y="480731"/>
          <a:ext cx="21347206" cy="10809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accent3"/>
              </a:solidFill>
              <a:effectLst/>
              <a:latin typeface="+mn-lt"/>
              <a:ea typeface="+mn-ea"/>
              <a:cs typeface="+mn-cs"/>
            </a:rPr>
            <a:t>EXAMPLE</a:t>
          </a:r>
          <a:r>
            <a:rPr lang="da-DK" sz="1100" b="1" baseline="0">
              <a:solidFill>
                <a:schemeClr val="accent3"/>
              </a:solidFill>
              <a:effectLst/>
              <a:latin typeface="+mn-lt"/>
              <a:ea typeface="+mn-ea"/>
              <a:cs typeface="+mn-cs"/>
            </a:rPr>
            <a:t> </a:t>
          </a:r>
          <a:r>
            <a:rPr lang="da-DK" sz="1100" b="0" baseline="0">
              <a:solidFill>
                <a:schemeClr val="accent3"/>
              </a:solidFill>
              <a:effectLst/>
              <a:latin typeface="+mn-lt"/>
              <a:ea typeface="+mn-ea"/>
              <a:cs typeface="+mn-cs"/>
            </a:rPr>
            <a:t>(see figure </a:t>
          </a:r>
          <a:r>
            <a:rPr lang="da-DK" sz="1100" b="1" baseline="0">
              <a:solidFill>
                <a:schemeClr val="accent3"/>
              </a:solidFill>
              <a:effectLst/>
              <a:latin typeface="Arial" panose="020B0604020202020204" pitchFamily="34" charset="0"/>
              <a:ea typeface="+mn-ea"/>
              <a:cs typeface="Arial" panose="020B0604020202020204" pitchFamily="34" charset="0"/>
            </a:rPr>
            <a:t>→</a:t>
          </a:r>
          <a:r>
            <a:rPr lang="da-DK" sz="1100" b="0" baseline="0">
              <a:solidFill>
                <a:schemeClr val="accent3"/>
              </a:solidFill>
              <a:effectLst/>
              <a:latin typeface="+mn-lt"/>
              <a:ea typeface="+mn-ea"/>
              <a:cs typeface="+mn-cs"/>
            </a:rPr>
            <a:t>)</a:t>
          </a:r>
        </a:p>
        <a:p>
          <a:r>
            <a:rPr lang="da-DK" sz="1100">
              <a:solidFill>
                <a:schemeClr val="dk1"/>
              </a:solidFill>
              <a:effectLst/>
              <a:latin typeface="+mn-lt"/>
              <a:ea typeface="+mn-ea"/>
              <a:cs typeface="+mn-cs"/>
            </a:rPr>
            <a:t>In</a:t>
          </a:r>
          <a:r>
            <a:rPr lang="da-DK" sz="1100" baseline="0">
              <a:solidFill>
                <a:schemeClr val="dk1"/>
              </a:solidFill>
              <a:effectLst/>
              <a:latin typeface="+mn-lt"/>
              <a:ea typeface="+mn-ea"/>
              <a:cs typeface="+mn-cs"/>
            </a:rPr>
            <a:t> a</a:t>
          </a:r>
          <a:r>
            <a:rPr lang="da-DK" sz="1100">
              <a:solidFill>
                <a:schemeClr val="dk1"/>
              </a:solidFill>
              <a:effectLst/>
              <a:latin typeface="+mn-lt"/>
              <a:ea typeface="+mn-ea"/>
              <a:cs typeface="+mn-cs"/>
            </a:rPr>
            <a:t> delivery with 1,000 plastic</a:t>
          </a:r>
          <a:r>
            <a:rPr lang="da-DK" sz="1100" baseline="0">
              <a:solidFill>
                <a:schemeClr val="dk1"/>
              </a:solidFill>
              <a:effectLst/>
              <a:latin typeface="+mn-lt"/>
              <a:ea typeface="+mn-ea"/>
              <a:cs typeface="+mn-cs"/>
            </a:rPr>
            <a:t> bags with irrigation fluid</a:t>
          </a:r>
          <a:r>
            <a:rPr lang="da-DK" sz="1100">
              <a:solidFill>
                <a:schemeClr val="dk1"/>
              </a:solidFill>
              <a:effectLst/>
              <a:latin typeface="+mn-lt"/>
              <a:ea typeface="+mn-ea"/>
              <a:cs typeface="+mn-cs"/>
            </a:rPr>
            <a:t>, the total number of</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product</a:t>
          </a:r>
          <a:r>
            <a:rPr lang="da-DK" sz="1100" baseline="0">
              <a:solidFill>
                <a:schemeClr val="dk1"/>
              </a:solidFill>
              <a:effectLst/>
              <a:latin typeface="+mn-lt"/>
              <a:ea typeface="+mn-ea"/>
              <a:cs typeface="+mn-cs"/>
            </a:rPr>
            <a:t> units</a:t>
          </a:r>
          <a:r>
            <a:rPr lang="da-DK" sz="1100">
              <a:solidFill>
                <a:schemeClr val="dk1"/>
              </a:solidFill>
              <a:effectLst/>
              <a:latin typeface="+mn-lt"/>
              <a:ea typeface="+mn-ea"/>
              <a:cs typeface="+mn-cs"/>
            </a:rPr>
            <a:t> </a:t>
          </a:r>
          <a:r>
            <a:rPr lang="da-DK" sz="1100" baseline="0">
              <a:solidFill>
                <a:schemeClr val="dk1"/>
              </a:solidFill>
              <a:effectLst/>
              <a:latin typeface="+mn-lt"/>
              <a:ea typeface="+mn-ea"/>
              <a:cs typeface="+mn-cs"/>
            </a:rPr>
            <a:t>(</a:t>
          </a:r>
          <a:r>
            <a:rPr lang="da-DK" sz="1100">
              <a:solidFill>
                <a:schemeClr val="dk1"/>
              </a:solidFill>
              <a:effectLst/>
              <a:latin typeface="+mn-lt"/>
              <a:ea typeface="+mn-ea"/>
              <a:cs typeface="+mn-cs"/>
            </a:rPr>
            <a:t>1.000)</a:t>
          </a:r>
          <a:r>
            <a:rPr lang="da-DK" sz="1100" baseline="0">
              <a:solidFill>
                <a:schemeClr val="dk1"/>
              </a:solidFill>
              <a:effectLst/>
              <a:latin typeface="+mn-lt"/>
              <a:ea typeface="+mn-ea"/>
              <a:cs typeface="+mn-cs"/>
            </a:rPr>
            <a:t> is typed under </a:t>
          </a:r>
          <a:r>
            <a:rPr lang="da-DK" sz="1100" i="1" baseline="0">
              <a:solidFill>
                <a:schemeClr val="dk1"/>
              </a:solidFill>
              <a:effectLst/>
              <a:latin typeface="+mn-lt"/>
              <a:ea typeface="+mn-ea"/>
              <a:cs typeface="+mn-cs"/>
            </a:rPr>
            <a:t>'Number of product units in a delivery'</a:t>
          </a:r>
          <a:r>
            <a:rPr lang="da-DK" sz="1100" i="0" baseline="0">
              <a:solidFill>
                <a:schemeClr val="dk1"/>
              </a:solidFill>
              <a:effectLst/>
              <a:latin typeface="+mn-lt"/>
              <a:ea typeface="+mn-ea"/>
              <a:cs typeface="+mn-cs"/>
            </a:rPr>
            <a:t>. 	         </a:t>
          </a:r>
          <a:endParaRPr lang="da-DK" sz="1100" i="1"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It is delivered on a reusable pallet (written under </a:t>
          </a:r>
          <a:r>
            <a:rPr lang="da-DK" sz="1100" i="1" baseline="0">
              <a:solidFill>
                <a:schemeClr val="dk1"/>
              </a:solidFill>
              <a:effectLst/>
              <a:latin typeface="+mn-lt"/>
              <a:ea typeface="+mn-ea"/>
              <a:cs typeface="+mn-cs"/>
            </a:rPr>
            <a:t>'Delivery form'</a:t>
          </a:r>
          <a:r>
            <a:rPr lang="da-DK" sz="1100" i="0" baseline="0">
              <a:solidFill>
                <a:schemeClr val="dk1"/>
              </a:solidFill>
              <a:effectLst/>
              <a:latin typeface="+mn-lt"/>
              <a:ea typeface="+mn-ea"/>
              <a:cs typeface="+mn-cs"/>
            </a:rPr>
            <a:t>). </a:t>
          </a:r>
        </a:p>
        <a:p>
          <a:endParaRPr lang="da-DK" sz="1100"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The plastic bag that contains the irrigation fluid is made of virgin plastic and is classified as primary packaging. One plastic bag weights 10 gram. </a:t>
          </a:r>
        </a:p>
        <a:p>
          <a:pPr marL="0" marR="0" lvl="0" indent="0" defTabSz="914400" eaLnBrk="1" fontAlgn="auto" latinLnBrk="0" hangingPunct="1">
            <a:lnSpc>
              <a:spcPct val="100000"/>
            </a:lnSpc>
            <a:spcBef>
              <a:spcPts val="0"/>
            </a:spcBef>
            <a:spcAft>
              <a:spcPts val="0"/>
            </a:spcAft>
            <a:buClrTx/>
            <a:buSzTx/>
            <a:buFontTx/>
            <a:buNone/>
            <a:tabLst/>
            <a:defRPr/>
          </a:pPr>
          <a:r>
            <a:rPr lang="da-DK" sz="1100" i="0" baseline="0">
              <a:solidFill>
                <a:schemeClr val="dk1"/>
              </a:solidFill>
              <a:effectLst/>
              <a:latin typeface="+mn-lt"/>
              <a:ea typeface="+mn-ea"/>
              <a:cs typeface="+mn-cs"/>
            </a:rPr>
            <a:t>	</a:t>
          </a:r>
          <a:r>
            <a:rPr lang="da-DK" sz="1100" b="1" i="0" baseline="0">
              <a:solidFill>
                <a:schemeClr val="dk1"/>
              </a:solidFill>
              <a:effectLst/>
              <a:latin typeface="+mn-lt"/>
              <a:ea typeface="+mn-ea"/>
              <a:cs typeface="+mn-cs"/>
            </a:rPr>
            <a:t>Choose </a:t>
          </a:r>
          <a:r>
            <a:rPr lang="da-DK" sz="1100" b="1" i="1" baseline="0">
              <a:solidFill>
                <a:schemeClr val="dk1"/>
              </a:solidFill>
              <a:effectLst/>
              <a:latin typeface="+mn-lt"/>
              <a:ea typeface="+mn-ea"/>
              <a:cs typeface="+mn-cs"/>
            </a:rPr>
            <a:t>Primary packaging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'Packaging layer'</a:t>
          </a:r>
          <a:r>
            <a:rPr lang="da-DK" sz="1100" b="1" i="0" baseline="0">
              <a:solidFill>
                <a:schemeClr val="dk1"/>
              </a:solidFill>
              <a:effectLst/>
              <a:latin typeface="+mn-lt"/>
              <a:ea typeface="+mn-ea"/>
              <a:cs typeface="+mn-cs"/>
            </a:rPr>
            <a:t>, </a:t>
          </a:r>
          <a:r>
            <a:rPr lang="da-DK" sz="1100" b="1" i="1" baseline="0">
              <a:solidFill>
                <a:schemeClr val="dk1"/>
              </a:solidFill>
              <a:effectLst/>
              <a:latin typeface="+mn-lt"/>
              <a:ea typeface="+mn-ea"/>
              <a:cs typeface="+mn-cs"/>
            </a:rPr>
            <a:t>Plastic, virgin fossil-based</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'Material'</a:t>
          </a:r>
          <a:r>
            <a:rPr lang="da-DK" sz="1100" b="1" i="0" baseline="0">
              <a:solidFill>
                <a:schemeClr val="dk1"/>
              </a:solidFill>
              <a:effectLst/>
              <a:latin typeface="+mn-lt"/>
              <a:ea typeface="+mn-ea"/>
              <a:cs typeface="+mn-cs"/>
            </a:rPr>
            <a:t>, and insert </a:t>
          </a:r>
          <a:r>
            <a:rPr lang="da-DK" sz="1100" b="1" i="1" baseline="0">
              <a:solidFill>
                <a:schemeClr val="dk1"/>
              </a:solidFill>
              <a:effectLst/>
              <a:latin typeface="+mn-lt"/>
              <a:ea typeface="+mn-ea"/>
              <a:cs typeface="+mn-cs"/>
            </a:rPr>
            <a:t>1,000</a:t>
          </a:r>
          <a:r>
            <a:rPr lang="da-DK" sz="1100" b="1" i="0" baseline="0">
              <a:solidFill>
                <a:schemeClr val="dk1"/>
              </a:solidFill>
              <a:effectLst/>
              <a:latin typeface="+mn-lt"/>
              <a:ea typeface="+mn-ea"/>
              <a:cs typeface="+mn-cs"/>
            </a:rPr>
            <a:t> under 	</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a:t>
          </a:r>
          <a:r>
            <a:rPr lang="da-DK" sz="1100" b="1" i="1" baseline="0">
              <a:solidFill>
                <a:schemeClr val="dk1"/>
              </a:solidFill>
              <a:effectLst/>
              <a:latin typeface="+mn-lt"/>
              <a:ea typeface="+mn-ea"/>
              <a:cs typeface="+mn-cs"/>
            </a:rPr>
            <a:t>'Number of packaging units in a delivery'</a:t>
          </a:r>
          <a:r>
            <a:rPr lang="da-DK" sz="1100" b="1" i="0" baseline="0">
              <a:solidFill>
                <a:schemeClr val="dk1"/>
              </a:solidFill>
              <a:effectLst/>
              <a:latin typeface="+mn-lt"/>
              <a:ea typeface="+mn-ea"/>
              <a:cs typeface="+mn-cs"/>
            </a:rPr>
            <a:t>, and </a:t>
          </a:r>
          <a:r>
            <a:rPr lang="da-DK" sz="1100" b="1" i="1" baseline="0">
              <a:solidFill>
                <a:schemeClr val="dk1"/>
              </a:solidFill>
              <a:effectLst/>
              <a:latin typeface="+mn-lt"/>
              <a:ea typeface="+mn-ea"/>
              <a:cs typeface="+mn-cs"/>
            </a:rPr>
            <a:t>10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'Weight per unit (gram)'. 				</a:t>
          </a:r>
          <a:br>
            <a:rPr lang="da-DK" sz="1100" b="1" i="1" baseline="0">
              <a:solidFill>
                <a:schemeClr val="dk1"/>
              </a:solidFill>
              <a:effectLst/>
              <a:latin typeface="+mn-lt"/>
              <a:ea typeface="+mn-ea"/>
              <a:cs typeface="+mn-cs"/>
            </a:rPr>
          </a:br>
          <a:r>
            <a:rPr lang="da-DK" sz="1100" i="0" baseline="0">
              <a:solidFill>
                <a:schemeClr val="dk1"/>
              </a:solidFill>
              <a:effectLst/>
              <a:latin typeface="+mn-lt"/>
              <a:ea typeface="+mn-ea"/>
              <a:cs typeface="+mn-cs"/>
            </a:rPr>
            <a:t>10 plastic bags with irrigation fluid are gatherd together in a plastic bag made of recycled plastic which is placed in a box made of recycled cellulose based </a:t>
          </a:r>
          <a:r>
            <a:rPr lang="da-DK" sz="1100" b="1" i="1" baseline="0">
              <a:solidFill>
                <a:schemeClr val="dk1"/>
              </a:solidFill>
              <a:effectLst/>
              <a:latin typeface="+mn-lt"/>
              <a:ea typeface="+mn-ea"/>
              <a:cs typeface="+mn-cs"/>
            </a:rPr>
            <a:t>        </a:t>
          </a:r>
          <a:endParaRPr lang="da-DK" sz="1100"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material. A total number of 100 boxes can fit on a EUR-pallet in a delivery. The weight of the plastic bag and the box is 50 gram and 150 gram respectively.     </a:t>
          </a:r>
          <a:r>
            <a:rPr lang="da-DK" sz="1100" i="1" baseline="0">
              <a:solidFill>
                <a:schemeClr val="dk1"/>
              </a:solidFill>
              <a:effectLst/>
              <a:latin typeface="+mn-lt"/>
              <a:ea typeface="+mn-ea"/>
              <a:cs typeface="+mn-cs"/>
            </a:rPr>
            <a:t> </a:t>
          </a:r>
          <a:endParaRPr lang="da-DK" sz="1100"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They are both classified as secondary packaging.</a:t>
          </a:r>
        </a:p>
        <a:p>
          <a:r>
            <a:rPr lang="da-DK" sz="1100" i="0" baseline="0">
              <a:solidFill>
                <a:schemeClr val="dk1"/>
              </a:solidFill>
              <a:effectLst/>
              <a:latin typeface="+mn-lt"/>
              <a:ea typeface="+mn-ea"/>
              <a:cs typeface="+mn-cs"/>
            </a:rPr>
            <a:t>	</a:t>
          </a:r>
          <a:r>
            <a:rPr lang="da-DK" sz="1100" b="1" i="0" baseline="0">
              <a:solidFill>
                <a:schemeClr val="dk1"/>
              </a:solidFill>
              <a:effectLst/>
              <a:latin typeface="+mn-lt"/>
              <a:ea typeface="+mn-ea"/>
              <a:cs typeface="+mn-cs"/>
            </a:rPr>
            <a:t>Insert one line for the plastic bag and one line for the box. Choose </a:t>
          </a:r>
          <a:r>
            <a:rPr lang="da-DK" sz="1100" b="1" i="1" baseline="0">
              <a:solidFill>
                <a:schemeClr val="dk1"/>
              </a:solidFill>
              <a:effectLst/>
              <a:latin typeface="+mn-lt"/>
              <a:ea typeface="+mn-ea"/>
              <a:cs typeface="+mn-cs"/>
            </a:rPr>
            <a:t>Secondary packaging</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'Packaging layer' </a:t>
          </a:r>
          <a:r>
            <a:rPr lang="da-DK" sz="1100" b="1" i="0" baseline="0">
              <a:solidFill>
                <a:schemeClr val="dk1"/>
              </a:solidFill>
              <a:effectLst/>
              <a:latin typeface="+mn-lt"/>
              <a:ea typeface="+mn-ea"/>
              <a:cs typeface="+mn-cs"/>
            </a:rPr>
            <a:t>for both of them.    </a:t>
          </a:r>
          <a:r>
            <a:rPr lang="da-DK" sz="1100" i="1" baseline="0">
              <a:solidFill>
                <a:schemeClr val="dk1"/>
              </a:solidFill>
              <a:effectLst/>
              <a:latin typeface="+mn-lt"/>
              <a:ea typeface="+mn-ea"/>
              <a:cs typeface="+mn-cs"/>
            </a:rPr>
            <a:t>Figure: Visualization of example.</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Choose </a:t>
          </a:r>
          <a:r>
            <a:rPr lang="da-DK" sz="1100" b="1" i="1" baseline="0">
              <a:solidFill>
                <a:schemeClr val="dk1"/>
              </a:solidFill>
              <a:effectLst/>
              <a:latin typeface="+mn-lt"/>
              <a:ea typeface="+mn-ea"/>
              <a:cs typeface="+mn-cs"/>
            </a:rPr>
            <a:t>Plastic, recycled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'Material' </a:t>
          </a:r>
          <a:r>
            <a:rPr lang="da-DK" sz="1100" b="1" i="0" baseline="0">
              <a:solidFill>
                <a:schemeClr val="dk1"/>
              </a:solidFill>
              <a:effectLst/>
              <a:latin typeface="+mn-lt"/>
              <a:ea typeface="+mn-ea"/>
              <a:cs typeface="+mn-cs"/>
            </a:rPr>
            <a:t>for the plastic bag and </a:t>
          </a:r>
          <a:r>
            <a:rPr lang="da-DK" sz="1100" b="1" i="1" baseline="0">
              <a:solidFill>
                <a:schemeClr val="dk1"/>
              </a:solidFill>
              <a:effectLst/>
              <a:latin typeface="+mn-lt"/>
              <a:ea typeface="+mn-ea"/>
              <a:cs typeface="+mn-cs"/>
            </a:rPr>
            <a:t>Cellulose based material, recycled or sustainably sourced </a:t>
          </a:r>
          <a:r>
            <a:rPr lang="da-DK" sz="1100" b="1" i="0" baseline="0">
              <a:solidFill>
                <a:schemeClr val="dk1"/>
              </a:solidFill>
              <a:effectLst/>
              <a:latin typeface="+mn-lt"/>
              <a:ea typeface="+mn-ea"/>
              <a:cs typeface="+mn-cs"/>
            </a:rPr>
            <a:t>for</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the box. Insert </a:t>
          </a:r>
          <a:r>
            <a:rPr lang="da-DK" sz="1100" b="1" i="1" baseline="0">
              <a:solidFill>
                <a:schemeClr val="dk1"/>
              </a:solidFill>
              <a:effectLst/>
              <a:latin typeface="+mn-lt"/>
              <a:ea typeface="+mn-ea"/>
              <a:cs typeface="+mn-cs"/>
            </a:rPr>
            <a:t>50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'Weight per unit (gram)' </a:t>
          </a:r>
          <a:r>
            <a:rPr lang="da-DK" sz="1100" b="1" i="0" baseline="0">
              <a:solidFill>
                <a:schemeClr val="dk1"/>
              </a:solidFill>
              <a:effectLst/>
              <a:latin typeface="+mn-lt"/>
              <a:ea typeface="+mn-ea"/>
              <a:cs typeface="+mn-cs"/>
            </a:rPr>
            <a:t>for the plastic bag and </a:t>
          </a:r>
          <a:r>
            <a:rPr lang="da-DK" sz="1100" b="1" i="1" baseline="0">
              <a:solidFill>
                <a:schemeClr val="dk1"/>
              </a:solidFill>
              <a:effectLst/>
              <a:latin typeface="+mn-lt"/>
              <a:ea typeface="+mn-ea"/>
              <a:cs typeface="+mn-cs"/>
            </a:rPr>
            <a:t>150</a:t>
          </a:r>
          <a:r>
            <a:rPr lang="da-DK" sz="1100" b="1" i="0" baseline="0">
              <a:solidFill>
                <a:schemeClr val="dk1"/>
              </a:solidFill>
              <a:effectLst/>
              <a:latin typeface="+mn-lt"/>
              <a:ea typeface="+mn-ea"/>
              <a:cs typeface="+mn-cs"/>
            </a:rPr>
            <a:t> for the box. Insert </a:t>
          </a:r>
          <a:r>
            <a:rPr lang="da-DK" sz="1100" b="1" i="1" baseline="0">
              <a:solidFill>
                <a:schemeClr val="dk1"/>
              </a:solidFill>
              <a:effectLst/>
              <a:latin typeface="+mn-lt"/>
              <a:ea typeface="+mn-ea"/>
              <a:cs typeface="+mn-cs"/>
            </a:rPr>
            <a:t>100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'Number of packaging </a:t>
          </a:r>
          <a:br>
            <a:rPr lang="da-DK" sz="1100" b="1" i="1" baseline="0">
              <a:solidFill>
                <a:schemeClr val="dk1"/>
              </a:solidFill>
              <a:effectLst/>
              <a:latin typeface="+mn-lt"/>
              <a:ea typeface="+mn-ea"/>
              <a:cs typeface="+mn-cs"/>
            </a:rPr>
          </a:br>
          <a:r>
            <a:rPr lang="da-DK" sz="1100" b="1" i="1" baseline="0">
              <a:solidFill>
                <a:schemeClr val="dk1"/>
              </a:solidFill>
              <a:effectLst/>
              <a:latin typeface="+mn-lt"/>
              <a:ea typeface="+mn-ea"/>
              <a:cs typeface="+mn-cs"/>
            </a:rPr>
            <a:t>units in a delivery' </a:t>
          </a:r>
          <a:r>
            <a:rPr lang="da-DK" sz="1100" b="1" i="0" baseline="0">
              <a:solidFill>
                <a:schemeClr val="dk1"/>
              </a:solidFill>
              <a:effectLst/>
              <a:latin typeface="+mn-lt"/>
              <a:ea typeface="+mn-ea"/>
              <a:cs typeface="+mn-cs"/>
            </a:rPr>
            <a:t>for both of the packaging elements</a:t>
          </a:r>
          <a:r>
            <a:rPr lang="da-DK" sz="1100" b="1" i="1" baseline="0">
              <a:solidFill>
                <a:schemeClr val="dk1"/>
              </a:solidFill>
              <a:effectLst/>
              <a:latin typeface="+mn-lt"/>
              <a:ea typeface="+mn-ea"/>
              <a:cs typeface="+mn-cs"/>
            </a:rPr>
            <a:t>.</a:t>
          </a:r>
          <a:endParaRPr lang="da-DK" sz="1100" b="1"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 </a:t>
          </a:r>
        </a:p>
        <a:p>
          <a:r>
            <a:rPr lang="da-DK" sz="1100" i="0" baseline="0">
              <a:solidFill>
                <a:schemeClr val="dk1"/>
              </a:solidFill>
              <a:effectLst/>
              <a:latin typeface="+mn-lt"/>
              <a:ea typeface="+mn-ea"/>
              <a:cs typeface="+mn-cs"/>
            </a:rPr>
            <a:t>In each of the 100 boxes there is a user manual of a total weight of 100 gram. The user manual is produced from paper, with a content of 60% recycled paper</a:t>
          </a:r>
          <a:br>
            <a:rPr lang="da-DK" sz="1100" i="0" baseline="0">
              <a:solidFill>
                <a:schemeClr val="dk1"/>
              </a:solidFill>
              <a:effectLst/>
              <a:latin typeface="+mn-lt"/>
              <a:ea typeface="+mn-ea"/>
              <a:cs typeface="+mn-cs"/>
            </a:rPr>
          </a:br>
          <a:r>
            <a:rPr lang="da-DK" sz="1100" i="0" baseline="0">
              <a:solidFill>
                <a:schemeClr val="dk1"/>
              </a:solidFill>
              <a:effectLst/>
              <a:latin typeface="+mn-lt"/>
              <a:ea typeface="+mn-ea"/>
              <a:cs typeface="+mn-cs"/>
            </a:rPr>
            <a:t>and 40% virgin paper, hence for each manual there is a content of 60 gram of recycled paper and 40 gram of virgin paper.</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mn-lt"/>
              <a:ea typeface="+mn-ea"/>
              <a:cs typeface="+mn-cs"/>
            </a:rPr>
            <a:t>	Insert one line for the recycled content and one line for the virgin content. Choose </a:t>
          </a:r>
          <a:r>
            <a:rPr lang="da-DK" sz="1100" b="1" i="1" baseline="0">
              <a:solidFill>
                <a:schemeClr val="dk1"/>
              </a:solidFill>
              <a:effectLst/>
              <a:latin typeface="+mn-lt"/>
              <a:ea typeface="+mn-ea"/>
              <a:cs typeface="+mn-cs"/>
            </a:rPr>
            <a:t>Secondary packaging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'Packaging layer' </a:t>
          </a:r>
          <a:r>
            <a:rPr lang="da-DK" sz="1100" b="1" i="0" baseline="0">
              <a:solidFill>
                <a:schemeClr val="dk1"/>
              </a:solidFill>
              <a:effectLst/>
              <a:latin typeface="+mn-lt"/>
              <a:ea typeface="+mn-ea"/>
              <a:cs typeface="+mn-cs"/>
            </a:rPr>
            <a:t>for </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mn-lt"/>
              <a:ea typeface="+mn-ea"/>
              <a:cs typeface="+mn-cs"/>
            </a:rPr>
            <a:t>	both of them. Choose </a:t>
          </a:r>
          <a:r>
            <a:rPr lang="da-DK" sz="1100" b="1" i="1" baseline="0">
              <a:solidFill>
                <a:schemeClr val="dk1"/>
              </a:solidFill>
              <a:effectLst/>
              <a:latin typeface="+mn-lt"/>
              <a:ea typeface="+mn-ea"/>
              <a:cs typeface="+mn-cs"/>
            </a:rPr>
            <a:t>Cellulose based material, Recycled or sustainably sourced</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'Material' </a:t>
          </a:r>
          <a:r>
            <a:rPr lang="da-DK" sz="1100" b="1" i="0" baseline="0">
              <a:solidFill>
                <a:schemeClr val="dk1"/>
              </a:solidFill>
              <a:effectLst/>
              <a:latin typeface="+mn-lt"/>
              <a:ea typeface="+mn-ea"/>
              <a:cs typeface="+mn-cs"/>
            </a:rPr>
            <a:t>for the recycled paper and </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a:t>
          </a:r>
          <a:r>
            <a:rPr lang="da-DK" sz="1100" b="1" i="1" baseline="0">
              <a:solidFill>
                <a:schemeClr val="dk1"/>
              </a:solidFill>
              <a:effectLst/>
              <a:latin typeface="+mn-lt"/>
              <a:ea typeface="+mn-ea"/>
              <a:cs typeface="+mn-cs"/>
            </a:rPr>
            <a:t>Cellulose based material, Virgin </a:t>
          </a:r>
          <a:r>
            <a:rPr lang="da-DK" sz="1100" b="1" i="0" baseline="0">
              <a:solidFill>
                <a:schemeClr val="dk1"/>
              </a:solidFill>
              <a:effectLst/>
              <a:latin typeface="+mn-lt"/>
              <a:ea typeface="+mn-ea"/>
              <a:cs typeface="+mn-cs"/>
            </a:rPr>
            <a:t>for the virgin paper. Insert </a:t>
          </a:r>
          <a:r>
            <a:rPr lang="da-DK" sz="1100" b="1" i="1" baseline="0">
              <a:solidFill>
                <a:schemeClr val="dk1"/>
              </a:solidFill>
              <a:effectLst/>
              <a:latin typeface="+mn-lt"/>
              <a:ea typeface="+mn-ea"/>
              <a:cs typeface="+mn-cs"/>
            </a:rPr>
            <a:t>60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'Weight per unit (gram)' </a:t>
          </a:r>
          <a:r>
            <a:rPr lang="da-DK" sz="1100" b="1" i="0" baseline="0">
              <a:solidFill>
                <a:schemeClr val="dk1"/>
              </a:solidFill>
              <a:effectLst/>
              <a:latin typeface="+mn-lt"/>
              <a:ea typeface="+mn-ea"/>
              <a:cs typeface="+mn-cs"/>
            </a:rPr>
            <a:t>for the recycled content of the </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manual and </a:t>
          </a:r>
          <a:r>
            <a:rPr lang="da-DK" sz="1100" b="1" i="1" baseline="0">
              <a:solidFill>
                <a:schemeClr val="dk1"/>
              </a:solidFill>
              <a:effectLst/>
              <a:latin typeface="+mn-lt"/>
              <a:ea typeface="+mn-ea"/>
              <a:cs typeface="+mn-cs"/>
            </a:rPr>
            <a:t>40</a:t>
          </a:r>
          <a:r>
            <a:rPr lang="da-DK" sz="1100" b="1" i="0" baseline="0">
              <a:solidFill>
                <a:schemeClr val="dk1"/>
              </a:solidFill>
              <a:effectLst/>
              <a:latin typeface="+mn-lt"/>
              <a:ea typeface="+mn-ea"/>
              <a:cs typeface="+mn-cs"/>
            </a:rPr>
            <a:t> for the virgin paper. Insert </a:t>
          </a:r>
          <a:r>
            <a:rPr lang="da-DK" sz="1100" b="1" i="1" baseline="0">
              <a:solidFill>
                <a:schemeClr val="dk1"/>
              </a:solidFill>
              <a:effectLst/>
              <a:latin typeface="+mn-lt"/>
              <a:ea typeface="+mn-ea"/>
              <a:cs typeface="+mn-cs"/>
            </a:rPr>
            <a:t>100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'Number of packaging units in a delivery' </a:t>
          </a:r>
          <a:r>
            <a:rPr lang="da-DK" sz="1100" b="1" i="0" baseline="0">
              <a:solidFill>
                <a:schemeClr val="dk1"/>
              </a:solidFill>
              <a:effectLst/>
              <a:latin typeface="+mn-lt"/>
              <a:ea typeface="+mn-ea"/>
              <a:cs typeface="+mn-cs"/>
            </a:rPr>
            <a:t>for both of the elements</a:t>
          </a:r>
          <a:r>
            <a:rPr lang="da-DK" sz="1100" b="1" i="1"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0" i="0" baseline="0">
            <a:solidFill>
              <a:schemeClr val="dk1"/>
            </a:solidFill>
            <a:effectLst/>
            <a:latin typeface="+mn-lt"/>
            <a:ea typeface="+mn-ea"/>
            <a:cs typeface="+mn-cs"/>
          </a:endParaRPr>
        </a:p>
        <a:p>
          <a:r>
            <a:rPr lang="da-DK" sz="1100" b="0" i="0" baseline="0">
              <a:solidFill>
                <a:schemeClr val="dk1"/>
              </a:solidFill>
              <a:effectLst/>
              <a:latin typeface="+mn-lt"/>
              <a:ea typeface="+mn-ea"/>
              <a:cs typeface="+mn-cs"/>
            </a:rPr>
            <a:t>10 boxes are gatherd together in big transport boxes for transportation purpose. The transport boxes is produced from </a:t>
          </a:r>
          <a:r>
            <a:rPr lang="da-DK" sz="1100" i="0" baseline="0">
              <a:solidFill>
                <a:schemeClr val="dk1"/>
              </a:solidFill>
              <a:effectLst/>
              <a:latin typeface="+mn-lt"/>
              <a:ea typeface="+mn-ea"/>
              <a:cs typeface="+mn-cs"/>
            </a:rPr>
            <a:t>recycled cellulose based </a:t>
          </a:r>
          <a:endParaRPr lang="da-DK">
            <a:effectLst/>
          </a:endParaRPr>
        </a:p>
        <a:p>
          <a:r>
            <a:rPr lang="da-DK" sz="1100" i="0" baseline="0">
              <a:solidFill>
                <a:schemeClr val="dk1"/>
              </a:solidFill>
              <a:effectLst/>
              <a:latin typeface="+mn-lt"/>
              <a:ea typeface="+mn-ea"/>
              <a:cs typeface="+mn-cs"/>
            </a:rPr>
            <a:t>material. The weight of each transport box is 250 gram.</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baseline="0">
              <a:solidFill>
                <a:schemeClr val="dk1"/>
              </a:solidFill>
              <a:effectLst/>
              <a:latin typeface="+mn-lt"/>
              <a:ea typeface="+mn-ea"/>
              <a:cs typeface="+mn-cs"/>
            </a:rPr>
            <a:t>	</a:t>
          </a:r>
          <a:r>
            <a:rPr lang="da-DK" sz="1100" b="1" i="0" baseline="0">
              <a:solidFill>
                <a:schemeClr val="dk1"/>
              </a:solidFill>
              <a:effectLst/>
              <a:latin typeface="+mn-lt"/>
              <a:ea typeface="+mn-ea"/>
              <a:cs typeface="+mn-cs"/>
            </a:rPr>
            <a:t>Choose </a:t>
          </a:r>
          <a:r>
            <a:rPr lang="da-DK" sz="1100" b="1" i="1" baseline="0">
              <a:solidFill>
                <a:schemeClr val="dk1"/>
              </a:solidFill>
              <a:effectLst/>
              <a:latin typeface="+mn-lt"/>
              <a:ea typeface="+mn-ea"/>
              <a:cs typeface="+mn-cs"/>
            </a:rPr>
            <a:t>Tertiary packaging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'Packaging layer'</a:t>
          </a:r>
          <a:r>
            <a:rPr lang="da-DK" sz="1100" b="1" i="0" baseline="0">
              <a:solidFill>
                <a:schemeClr val="dk1"/>
              </a:solidFill>
              <a:effectLst/>
              <a:latin typeface="+mn-lt"/>
              <a:ea typeface="+mn-ea"/>
              <a:cs typeface="+mn-cs"/>
            </a:rPr>
            <a:t>, </a:t>
          </a:r>
          <a:r>
            <a:rPr lang="da-DK" sz="1100" b="1" i="1" baseline="0">
              <a:solidFill>
                <a:schemeClr val="dk1"/>
              </a:solidFill>
              <a:effectLst/>
              <a:latin typeface="+mn-lt"/>
              <a:ea typeface="+mn-ea"/>
              <a:cs typeface="+mn-cs"/>
            </a:rPr>
            <a:t>Cellulose based material, Recycled or sustainably sourced</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'Material'</a:t>
          </a:r>
          <a:r>
            <a:rPr lang="da-DK" sz="1100" b="1" i="0" baseline="0">
              <a:solidFill>
                <a:schemeClr val="dk1"/>
              </a:solidFill>
              <a:effectLst/>
              <a:latin typeface="+mn-lt"/>
              <a:ea typeface="+mn-ea"/>
              <a:cs typeface="+mn-cs"/>
            </a:rPr>
            <a:t>, and </a:t>
          </a:r>
          <a:br>
            <a:rPr lang="da-DK" sz="1100" b="1" i="0" baseline="0">
              <a:solidFill>
                <a:schemeClr val="dk1"/>
              </a:solidFill>
              <a:effectLst/>
              <a:latin typeface="+mn-lt"/>
              <a:ea typeface="+mn-ea"/>
              <a:cs typeface="+mn-cs"/>
            </a:rPr>
          </a:br>
          <a:r>
            <a:rPr lang="da-DK" sz="1100" b="1" i="0" baseline="0">
              <a:solidFill>
                <a:schemeClr val="dk1"/>
              </a:solidFill>
              <a:effectLst/>
              <a:latin typeface="+mn-lt"/>
              <a:ea typeface="+mn-ea"/>
              <a:cs typeface="+mn-cs"/>
            </a:rPr>
            <a:t>	insert </a:t>
          </a:r>
          <a:r>
            <a:rPr lang="da-DK" sz="1100" b="1" i="1" baseline="0">
              <a:solidFill>
                <a:schemeClr val="dk1"/>
              </a:solidFill>
              <a:effectLst/>
              <a:latin typeface="+mn-lt"/>
              <a:ea typeface="+mn-ea"/>
              <a:cs typeface="+mn-cs"/>
            </a:rPr>
            <a:t>10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'Number of packaging units in a delivery'</a:t>
          </a:r>
          <a:r>
            <a:rPr lang="da-DK" sz="1100" b="1" i="0" baseline="0">
              <a:solidFill>
                <a:schemeClr val="dk1"/>
              </a:solidFill>
              <a:effectLst/>
              <a:latin typeface="+mn-lt"/>
              <a:ea typeface="+mn-ea"/>
              <a:cs typeface="+mn-cs"/>
            </a:rPr>
            <a:t>, and 2</a:t>
          </a:r>
          <a:r>
            <a:rPr lang="da-DK" sz="1100" b="1" i="1" baseline="0">
              <a:solidFill>
                <a:schemeClr val="dk1"/>
              </a:solidFill>
              <a:effectLst/>
              <a:latin typeface="+mn-lt"/>
              <a:ea typeface="+mn-ea"/>
              <a:cs typeface="+mn-cs"/>
            </a:rPr>
            <a:t>50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'Weight per unit (gram)'.</a:t>
          </a:r>
          <a:endParaRPr lang="da-DK" b="0" i="0">
            <a:effectLst/>
          </a:endParaRPr>
        </a:p>
        <a:p>
          <a:endParaRPr lang="da-DK" sz="1100" i="0" baseline="0">
            <a:solidFill>
              <a:schemeClr val="dk1"/>
            </a:solidFill>
            <a:effectLst/>
            <a:latin typeface="+mn-lt"/>
            <a:ea typeface="+mn-ea"/>
            <a:cs typeface="+mn-cs"/>
          </a:endParaRPr>
        </a:p>
        <a:p>
          <a:r>
            <a:rPr lang="da-DK" sz="1100" i="0" baseline="0">
              <a:solidFill>
                <a:schemeClr val="dk1"/>
              </a:solidFill>
              <a:effectLst/>
              <a:latin typeface="+mn-lt"/>
              <a:ea typeface="+mn-ea"/>
              <a:cs typeface="+mn-cs"/>
            </a:rPr>
            <a:t>The 10 boxes are wrapped with a virgin plastic wrap classified as tertiary packaging. The weight of the plastic wrap is 500 gram.  </a:t>
          </a:r>
        </a:p>
        <a:p>
          <a:r>
            <a:rPr lang="da-DK" sz="1100" b="1" i="0" baseline="0">
              <a:solidFill>
                <a:schemeClr val="dk1"/>
              </a:solidFill>
              <a:effectLst/>
              <a:latin typeface="+mn-lt"/>
              <a:ea typeface="+mn-ea"/>
              <a:cs typeface="+mn-cs"/>
            </a:rPr>
            <a:t>	Choose </a:t>
          </a:r>
          <a:r>
            <a:rPr lang="da-DK" sz="1100" b="1" i="1" baseline="0">
              <a:solidFill>
                <a:schemeClr val="dk1"/>
              </a:solidFill>
              <a:effectLst/>
              <a:latin typeface="+mn-lt"/>
              <a:ea typeface="+mn-ea"/>
              <a:cs typeface="+mn-cs"/>
            </a:rPr>
            <a:t>Tertiary packaging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'Packaging layer'</a:t>
          </a:r>
          <a:r>
            <a:rPr lang="da-DK" sz="1100" b="1" i="0" baseline="0">
              <a:solidFill>
                <a:schemeClr val="dk1"/>
              </a:solidFill>
              <a:effectLst/>
              <a:latin typeface="+mn-lt"/>
              <a:ea typeface="+mn-ea"/>
              <a:cs typeface="+mn-cs"/>
            </a:rPr>
            <a:t>, </a:t>
          </a:r>
          <a:r>
            <a:rPr lang="da-DK" sz="1100" b="1" i="1" baseline="0">
              <a:solidFill>
                <a:schemeClr val="dk1"/>
              </a:solidFill>
              <a:effectLst/>
              <a:latin typeface="+mn-lt"/>
              <a:ea typeface="+mn-ea"/>
              <a:cs typeface="+mn-cs"/>
            </a:rPr>
            <a:t>Plastic, virgin fossil-based </a:t>
          </a:r>
          <a:r>
            <a:rPr lang="da-DK" sz="1100" b="1" i="0" baseline="0">
              <a:solidFill>
                <a:schemeClr val="dk1"/>
              </a:solidFill>
              <a:effectLst/>
              <a:latin typeface="+mn-lt"/>
              <a:ea typeface="+mn-ea"/>
              <a:cs typeface="+mn-cs"/>
            </a:rPr>
            <a:t>under </a:t>
          </a:r>
          <a:r>
            <a:rPr lang="da-DK" sz="1100" b="1" i="1" baseline="0">
              <a:solidFill>
                <a:schemeClr val="dk1"/>
              </a:solidFill>
              <a:effectLst/>
              <a:latin typeface="+mn-lt"/>
              <a:ea typeface="+mn-ea"/>
              <a:cs typeface="+mn-cs"/>
            </a:rPr>
            <a:t>'Material'</a:t>
          </a:r>
          <a:r>
            <a:rPr lang="da-DK" sz="1100" b="1" i="0" baseline="0">
              <a:solidFill>
                <a:schemeClr val="dk1"/>
              </a:solidFill>
              <a:effectLst/>
              <a:latin typeface="+mn-lt"/>
              <a:ea typeface="+mn-ea"/>
              <a:cs typeface="+mn-cs"/>
            </a:rPr>
            <a:t>, and insert </a:t>
          </a:r>
          <a:r>
            <a:rPr lang="da-DK" sz="1100" b="1" i="1" baseline="0">
              <a:solidFill>
                <a:schemeClr val="dk1"/>
              </a:solidFill>
              <a:effectLst/>
              <a:latin typeface="+mn-lt"/>
              <a:ea typeface="+mn-ea"/>
              <a:cs typeface="+mn-cs"/>
            </a:rPr>
            <a:t>1</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'Number </a:t>
          </a:r>
          <a:br>
            <a:rPr lang="da-DK" sz="1100" b="1" i="1" baseline="0">
              <a:solidFill>
                <a:schemeClr val="dk1"/>
              </a:solidFill>
              <a:effectLst/>
              <a:latin typeface="+mn-lt"/>
              <a:ea typeface="+mn-ea"/>
              <a:cs typeface="+mn-cs"/>
            </a:rPr>
          </a:br>
          <a:r>
            <a:rPr lang="da-DK" sz="1100" b="1" i="1" baseline="0">
              <a:solidFill>
                <a:schemeClr val="dk1"/>
              </a:solidFill>
              <a:effectLst/>
              <a:latin typeface="+mn-lt"/>
              <a:ea typeface="+mn-ea"/>
              <a:cs typeface="+mn-cs"/>
            </a:rPr>
            <a:t>	of packaging units in a delivery'</a:t>
          </a:r>
          <a:r>
            <a:rPr lang="da-DK" sz="1100" b="1" i="0" baseline="0">
              <a:solidFill>
                <a:schemeClr val="dk1"/>
              </a:solidFill>
              <a:effectLst/>
              <a:latin typeface="+mn-lt"/>
              <a:ea typeface="+mn-ea"/>
              <a:cs typeface="+mn-cs"/>
            </a:rPr>
            <a:t>, and </a:t>
          </a:r>
          <a:r>
            <a:rPr lang="da-DK" sz="1100" b="1" i="1" baseline="0">
              <a:solidFill>
                <a:schemeClr val="dk1"/>
              </a:solidFill>
              <a:effectLst/>
              <a:latin typeface="+mn-lt"/>
              <a:ea typeface="+mn-ea"/>
              <a:cs typeface="+mn-cs"/>
            </a:rPr>
            <a:t>500</a:t>
          </a:r>
          <a:r>
            <a:rPr lang="da-DK" sz="1100" b="1" i="0" baseline="0">
              <a:solidFill>
                <a:schemeClr val="dk1"/>
              </a:solidFill>
              <a:effectLst/>
              <a:latin typeface="+mn-lt"/>
              <a:ea typeface="+mn-ea"/>
              <a:cs typeface="+mn-cs"/>
            </a:rPr>
            <a:t> under </a:t>
          </a:r>
          <a:r>
            <a:rPr lang="da-DK" sz="1100" b="1" i="1" baseline="0">
              <a:solidFill>
                <a:schemeClr val="dk1"/>
              </a:solidFill>
              <a:effectLst/>
              <a:latin typeface="+mn-lt"/>
              <a:ea typeface="+mn-ea"/>
              <a:cs typeface="+mn-cs"/>
            </a:rPr>
            <a:t>'Weight per unit (gram)'.</a:t>
          </a:r>
        </a:p>
        <a:p>
          <a:endParaRPr lang="da-DK" sz="1100" b="1" i="1" baseline="0">
            <a:solidFill>
              <a:schemeClr val="dk1"/>
            </a:solidFill>
            <a:effectLst/>
            <a:latin typeface="+mn-lt"/>
            <a:ea typeface="+mn-ea"/>
            <a:cs typeface="+mn-cs"/>
          </a:endParaRPr>
        </a:p>
        <a:p>
          <a:r>
            <a:rPr lang="da-DK" sz="1100" b="1" i="0" baseline="0">
              <a:solidFill>
                <a:schemeClr val="dk1"/>
              </a:solidFill>
              <a:effectLst/>
              <a:latin typeface="+mn-lt"/>
              <a:ea typeface="+mn-ea"/>
              <a:cs typeface="+mn-cs"/>
            </a:rPr>
            <a:t>For all the packaging elements </a:t>
          </a:r>
          <a:r>
            <a:rPr lang="da-DK" sz="1100" b="1" i="1" baseline="0">
              <a:solidFill>
                <a:schemeClr val="dk1"/>
              </a:solidFill>
              <a:effectLst/>
              <a:latin typeface="+mn-lt"/>
              <a:ea typeface="+mn-ea"/>
              <a:cs typeface="+mn-cs"/>
            </a:rPr>
            <a:t>'Packaging element descripiton'</a:t>
          </a:r>
          <a:r>
            <a:rPr lang="da-DK" sz="1100" b="1" i="0" baseline="0">
              <a:solidFill>
                <a:schemeClr val="dk1"/>
              </a:solidFill>
              <a:effectLst/>
              <a:latin typeface="+mn-lt"/>
              <a:ea typeface="+mn-ea"/>
              <a:cs typeface="+mn-cs"/>
            </a:rPr>
            <a:t> is filled out. </a:t>
          </a:r>
          <a:r>
            <a:rPr lang="da-DK" sz="1100" i="0" baseline="0">
              <a:solidFill>
                <a:schemeClr val="dk1"/>
              </a:solidFill>
              <a:effectLst/>
              <a:latin typeface="+mn-lt"/>
              <a:ea typeface="+mn-ea"/>
              <a:cs typeface="+mn-cs"/>
            </a:rPr>
            <a:t>This informaiton is used to describe the different packaging elements.</a:t>
          </a:r>
        </a:p>
        <a:p>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a:solidFill>
                <a:schemeClr val="dk1"/>
              </a:solidFill>
              <a:effectLst/>
              <a:latin typeface="+mn-lt"/>
              <a:ea typeface="+mn-ea"/>
              <a:cs typeface="+mn-cs"/>
            </a:rPr>
            <a:t>The tenderer takes back the EUR-pallet with the purpose to reuse it.</a:t>
          </a:r>
          <a:r>
            <a:rPr lang="da-DK" sz="1100" b="0" baseline="0">
              <a:solidFill>
                <a:schemeClr val="dk1"/>
              </a:solidFill>
              <a:effectLst/>
              <a:latin typeface="+mn-lt"/>
              <a:ea typeface="+mn-ea"/>
              <a:cs typeface="+mn-cs"/>
            </a:rPr>
            <a:t> </a:t>
          </a:r>
          <a:r>
            <a:rPr lang="da-DK" sz="1100" b="1" baseline="0">
              <a:solidFill>
                <a:schemeClr val="dk1"/>
              </a:solidFill>
              <a:effectLst/>
              <a:latin typeface="+mn-lt"/>
              <a:ea typeface="+mn-ea"/>
              <a:cs typeface="+mn-cs"/>
            </a:rPr>
            <a:t>Hence the</a:t>
          </a:r>
          <a:r>
            <a:rPr lang="da-DK" sz="1100" b="1">
              <a:solidFill>
                <a:schemeClr val="dk1"/>
              </a:solidFill>
              <a:effectLst/>
              <a:latin typeface="+mn-lt"/>
              <a:ea typeface="+mn-ea"/>
              <a:cs typeface="+mn-cs"/>
            </a:rPr>
            <a:t> EUR-pallet</a:t>
          </a:r>
          <a:r>
            <a:rPr lang="da-DK" sz="1100" b="1" baseline="0">
              <a:solidFill>
                <a:schemeClr val="dk1"/>
              </a:solidFill>
              <a:effectLst/>
              <a:latin typeface="+mn-lt"/>
              <a:ea typeface="+mn-ea"/>
              <a:cs typeface="+mn-cs"/>
            </a:rPr>
            <a:t> is</a:t>
          </a:r>
          <a:r>
            <a:rPr lang="da-DK" sz="1100" b="1">
              <a:solidFill>
                <a:schemeClr val="dk1"/>
              </a:solidFill>
              <a:effectLst/>
              <a:latin typeface="+mn-lt"/>
              <a:ea typeface="+mn-ea"/>
              <a:cs typeface="+mn-cs"/>
            </a:rPr>
            <a:t> included in the scoring model with a weight of 0 gram.</a:t>
          </a:r>
        </a:p>
        <a:p>
          <a:pPr marL="0" marR="0" lvl="0" indent="0" defTabSz="914400" eaLnBrk="1" fontAlgn="auto" latinLnBrk="0" hangingPunct="1">
            <a:lnSpc>
              <a:spcPct val="100000"/>
            </a:lnSpc>
            <a:spcBef>
              <a:spcPts val="0"/>
            </a:spcBef>
            <a:spcAft>
              <a:spcPts val="0"/>
            </a:spcAft>
            <a:buClrTx/>
            <a:buSzTx/>
            <a:buFontTx/>
            <a:buNone/>
            <a:tabLst/>
            <a:defRPr/>
          </a:pPr>
          <a:br>
            <a:rPr lang="da-DK" sz="1100" i="1" baseline="0">
              <a:solidFill>
                <a:schemeClr val="dk1"/>
              </a:solidFill>
              <a:effectLst/>
              <a:latin typeface="+mn-lt"/>
              <a:ea typeface="+mn-ea"/>
              <a:cs typeface="+mn-cs"/>
            </a:rPr>
          </a:br>
          <a:r>
            <a:rPr lang="da-DK" sz="1100" i="1" baseline="0">
              <a:solidFill>
                <a:schemeClr val="dk1"/>
              </a:solidFill>
              <a:effectLst/>
              <a:latin typeface="+mn-lt"/>
              <a:ea typeface="+mn-ea"/>
              <a:cs typeface="+mn-cs"/>
            </a:rPr>
            <a:t>Figure: Example - Scoring model. </a:t>
          </a:r>
          <a:endParaRPr lang="da-DK" sz="1100" b="1">
            <a:solidFill>
              <a:schemeClr val="dk1"/>
            </a:solidFill>
            <a:effectLst/>
            <a:latin typeface="+mn-lt"/>
            <a:ea typeface="+mn-ea"/>
            <a:cs typeface="+mn-cs"/>
          </a:endParaRPr>
        </a:p>
      </xdr:txBody>
    </xdr:sp>
    <xdr:clientData/>
  </xdr:twoCellAnchor>
  <xdr:twoCellAnchor editAs="oneCell">
    <xdr:from>
      <xdr:col>10</xdr:col>
      <xdr:colOff>2101103</xdr:colOff>
      <xdr:row>10</xdr:row>
      <xdr:rowOff>329565</xdr:rowOff>
    </xdr:from>
    <xdr:to>
      <xdr:col>21</xdr:col>
      <xdr:colOff>607884</xdr:colOff>
      <xdr:row>47</xdr:row>
      <xdr:rowOff>84044</xdr:rowOff>
    </xdr:to>
    <xdr:pic>
      <xdr:nvPicPr>
        <xdr:cNvPr id="5" name="Picture 4">
          <a:extLst>
            <a:ext uri="{FF2B5EF4-FFF2-40B4-BE49-F238E27FC236}">
              <a16:creationId xmlns:a16="http://schemas.microsoft.com/office/drawing/2014/main" id="{6BAA1B14-FEA0-41C4-902B-596005DC59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08199" y="2528719"/>
          <a:ext cx="9600604" cy="8481060"/>
        </a:xfrm>
        <a:prstGeom prst="rect">
          <a:avLst/>
        </a:prstGeom>
        <a:noFill/>
      </xdr:spPr>
    </xdr:pic>
    <xdr:clientData/>
  </xdr:twoCellAnchor>
  <xdr:twoCellAnchor editAs="oneCell">
    <xdr:from>
      <xdr:col>1</xdr:col>
      <xdr:colOff>47625</xdr:colOff>
      <xdr:row>30</xdr:row>
      <xdr:rowOff>95251</xdr:rowOff>
    </xdr:from>
    <xdr:to>
      <xdr:col>10</xdr:col>
      <xdr:colOff>2076450</xdr:colOff>
      <xdr:row>47</xdr:row>
      <xdr:rowOff>78934</xdr:rowOff>
    </xdr:to>
    <xdr:pic>
      <xdr:nvPicPr>
        <xdr:cNvPr id="4" name="Picture 3">
          <a:extLst>
            <a:ext uri="{FF2B5EF4-FFF2-40B4-BE49-F238E27FC236}">
              <a16:creationId xmlns:a16="http://schemas.microsoft.com/office/drawing/2014/main" id="{D6463E0B-7DDF-C67F-26FB-44A6590B0F13}"/>
            </a:ext>
          </a:extLst>
        </xdr:cNvPr>
        <xdr:cNvPicPr>
          <a:picLocks noChangeAspect="1"/>
        </xdr:cNvPicPr>
      </xdr:nvPicPr>
      <xdr:blipFill>
        <a:blip xmlns:r="http://schemas.openxmlformats.org/officeDocument/2006/relationships" r:embed="rId3"/>
        <a:stretch>
          <a:fillRect/>
        </a:stretch>
      </xdr:blipFill>
      <xdr:spPr>
        <a:xfrm>
          <a:off x="371475" y="6924676"/>
          <a:ext cx="11401425" cy="4031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1378831</xdr:colOff>
      <xdr:row>2</xdr:row>
      <xdr:rowOff>222539</xdr:rowOff>
    </xdr:from>
    <xdr:to>
      <xdr:col>11</xdr:col>
      <xdr:colOff>1794958</xdr:colOff>
      <xdr:row>9</xdr:row>
      <xdr:rowOff>4666</xdr:rowOff>
    </xdr:to>
    <xdr:sp macro="" textlink="">
      <xdr:nvSpPr>
        <xdr:cNvPr id="54" name="TextBox 2">
          <a:extLst>
            <a:ext uri="{FF2B5EF4-FFF2-40B4-BE49-F238E27FC236}">
              <a16:creationId xmlns:a16="http://schemas.microsoft.com/office/drawing/2014/main" id="{7B8157DD-4DA6-4C8C-5026-CED3CD12DFEF}"/>
            </a:ext>
          </a:extLst>
        </xdr:cNvPr>
        <xdr:cNvSpPr txBox="1"/>
      </xdr:nvSpPr>
      <xdr:spPr>
        <a:xfrm rot="500778">
          <a:off x="7805589" y="609819"/>
          <a:ext cx="7251100" cy="1980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0">
              <a:solidFill>
                <a:schemeClr val="accent6"/>
              </a:solidFill>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30</xdr:row>
      <xdr:rowOff>609600</xdr:rowOff>
    </xdr:from>
    <xdr:to>
      <xdr:col>2</xdr:col>
      <xdr:colOff>419100</xdr:colOff>
      <xdr:row>30</xdr:row>
      <xdr:rowOff>828675</xdr:rowOff>
    </xdr:to>
    <xdr:pic>
      <xdr:nvPicPr>
        <xdr:cNvPr id="3" name="Picture 5">
          <a:extLst>
            <a:ext uri="{FF2B5EF4-FFF2-40B4-BE49-F238E27FC236}">
              <a16:creationId xmlns:a16="http://schemas.microsoft.com/office/drawing/2014/main" id="{D8D7D4D0-29C7-4EEE-80D9-07AE8D27C7AB}"/>
            </a:ext>
          </a:extLst>
        </xdr:cNvPr>
        <xdr:cNvPicPr>
          <a:picLocks noChangeAspect="1" noChangeArrowheads="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rcRect l="70084" t="60715" r="18837"/>
        <a:stretch>
          <a:fillRect/>
        </a:stretch>
      </xdr:blipFill>
      <xdr:spPr bwMode="auto">
        <a:xfrm>
          <a:off x="12725400" y="7467600"/>
          <a:ext cx="161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187659</xdr:colOff>
      <xdr:row>7</xdr:row>
      <xdr:rowOff>15235</xdr:rowOff>
    </xdr:from>
    <xdr:to>
      <xdr:col>1</xdr:col>
      <xdr:colOff>2721430</xdr:colOff>
      <xdr:row>9</xdr:row>
      <xdr:rowOff>743160</xdr:rowOff>
    </xdr:to>
    <xdr:sp macro="" textlink="">
      <xdr:nvSpPr>
        <xdr:cNvPr id="4" name="TextBox 29">
          <a:extLst>
            <a:ext uri="{FF2B5EF4-FFF2-40B4-BE49-F238E27FC236}">
              <a16:creationId xmlns:a16="http://schemas.microsoft.com/office/drawing/2014/main" id="{1F92E296-34D8-4563-8505-59F4DC0E650E}"/>
            </a:ext>
          </a:extLst>
        </xdr:cNvPr>
        <xdr:cNvSpPr txBox="1"/>
      </xdr:nvSpPr>
      <xdr:spPr>
        <a:xfrm>
          <a:off x="9674559" y="1653535"/>
          <a:ext cx="2752846" cy="149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Including plastic laminates and plastic non-reusable plastic pallets. The most common material is assessed to be LDPE, hence the factors are mainly based hereon.</a:t>
          </a:r>
          <a:r>
            <a:rPr lang="da-DK" sz="1100"/>
            <a:t> </a:t>
          </a:r>
        </a:p>
      </xdr:txBody>
    </xdr:sp>
    <xdr:clientData/>
  </xdr:twoCellAnchor>
  <xdr:twoCellAnchor>
    <xdr:from>
      <xdr:col>0</xdr:col>
      <xdr:colOff>186967</xdr:colOff>
      <xdr:row>10</xdr:row>
      <xdr:rowOff>185455</xdr:rowOff>
    </xdr:from>
    <xdr:to>
      <xdr:col>2</xdr:col>
      <xdr:colOff>861</xdr:colOff>
      <xdr:row>15</xdr:row>
      <xdr:rowOff>0</xdr:rowOff>
    </xdr:to>
    <xdr:sp macro="" textlink="">
      <xdr:nvSpPr>
        <xdr:cNvPr id="5" name="TextBox 1025">
          <a:extLst>
            <a:ext uri="{FF2B5EF4-FFF2-40B4-BE49-F238E27FC236}">
              <a16:creationId xmlns:a16="http://schemas.microsoft.com/office/drawing/2014/main" id="{FC46EA64-5857-4AC1-84D4-48440461B31E}"/>
            </a:ext>
          </a:extLst>
        </xdr:cNvPr>
        <xdr:cNvSpPr txBox="1"/>
      </xdr:nvSpPr>
      <xdr:spPr>
        <a:xfrm>
          <a:off x="186967" y="3671605"/>
          <a:ext cx="2433269" cy="1690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E.g. cardboard and paper including non-reusable wooden pallets and other either adhered or attached paper e.g. manuals/leaflets. The most common material is assessed to be cardboard, hence the factors are mainly based hereon.</a:t>
          </a:r>
          <a:endParaRPr lang="da-DK" sz="1100"/>
        </a:p>
      </xdr:txBody>
    </xdr:sp>
    <xdr:clientData/>
  </xdr:twoCellAnchor>
  <xdr:twoCellAnchor>
    <xdr:from>
      <xdr:col>0</xdr:col>
      <xdr:colOff>183540</xdr:colOff>
      <xdr:row>2</xdr:row>
      <xdr:rowOff>164482</xdr:rowOff>
    </xdr:from>
    <xdr:to>
      <xdr:col>1</xdr:col>
      <xdr:colOff>2721427</xdr:colOff>
      <xdr:row>7</xdr:row>
      <xdr:rowOff>11906</xdr:rowOff>
    </xdr:to>
    <xdr:sp macro="" textlink="">
      <xdr:nvSpPr>
        <xdr:cNvPr id="6" name="TextBox 1030">
          <a:extLst>
            <a:ext uri="{FF2B5EF4-FFF2-40B4-BE49-F238E27FC236}">
              <a16:creationId xmlns:a16="http://schemas.microsoft.com/office/drawing/2014/main" id="{40FCCCD1-5742-46CF-A19A-429479DE7A24}"/>
            </a:ext>
            <a:ext uri="{147F2762-F138-4A5C-976F-8EAC2B608ADB}">
              <a16:predDERef xmlns:a16="http://schemas.microsoft.com/office/drawing/2014/main" pred="{FC46EA64-5857-4AC1-84D4-48440461B31E}"/>
            </a:ext>
          </a:extLst>
        </xdr:cNvPr>
        <xdr:cNvSpPr txBox="1"/>
      </xdr:nvSpPr>
      <xdr:spPr>
        <a:xfrm>
          <a:off x="183540" y="843138"/>
          <a:ext cx="2752200" cy="1014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i="0" u="none" strike="noStrike">
              <a:solidFill>
                <a:schemeClr val="dk1"/>
              </a:solidFill>
              <a:latin typeface="+mn-lt"/>
              <a:ea typeface="+mn-lt"/>
              <a:cs typeface="+mn-lt"/>
            </a:rPr>
            <a:t>Including metal foil. The most common material is assessed to be aluminum, hence the factors are mainly based hereon.</a:t>
          </a:r>
        </a:p>
      </xdr:txBody>
    </xdr:sp>
    <xdr:clientData/>
  </xdr:twoCellAnchor>
</xdr:wsDr>
</file>

<file path=xl/theme/theme1.xml><?xml version="1.0" encoding="utf-8"?>
<a:theme xmlns:a="http://schemas.openxmlformats.org/drawingml/2006/main" name="COWI 2015">
  <a:themeElements>
    <a:clrScheme name="COWI 2015">
      <a:dk1>
        <a:srgbClr val="000000"/>
      </a:dk1>
      <a:lt1>
        <a:srgbClr val="FFFFFF"/>
      </a:lt1>
      <a:dk2>
        <a:srgbClr val="58595B"/>
      </a:dk2>
      <a:lt2>
        <a:srgbClr val="D0C7BD"/>
      </a:lt2>
      <a:accent1>
        <a:srgbClr val="435A69"/>
      </a:accent1>
      <a:accent2>
        <a:srgbClr val="9DB8AF"/>
      </a:accent2>
      <a:accent3>
        <a:srgbClr val="F04E23"/>
      </a:accent3>
      <a:accent4>
        <a:srgbClr val="B3D455"/>
      </a:accent4>
      <a:accent5>
        <a:srgbClr val="009CDE"/>
      </a:accent5>
      <a:accent6>
        <a:srgbClr val="FBDB65"/>
      </a:accent6>
      <a:hlink>
        <a:srgbClr val="F04E23"/>
      </a:hlink>
      <a:folHlink>
        <a:srgbClr val="867E78"/>
      </a:folHlink>
    </a:clrScheme>
    <a:fontScheme name="COWI 2015">
      <a:majorFont>
        <a:latin typeface="Verdana"/>
        <a:ea typeface=""/>
        <a:cs typeface=""/>
      </a:majorFont>
      <a:minorFont>
        <a:latin typeface="Verdana"/>
        <a:ea typeface=""/>
        <a:cs typeface=""/>
      </a:minorFont>
    </a:fontScheme>
    <a:fmtScheme name="COWI 2015">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OWI 2015" id="{C7D874C8-2039-466C-AD55-84BC20614C70}" vid="{A091C50E-1C2A-4C41-BA23-8AE5D2A8BD9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W55"/>
  <sheetViews>
    <sheetView showGridLines="0" tabSelected="1" zoomScaleNormal="100" workbookViewId="0">
      <selection activeCell="D59" sqref="D59"/>
    </sheetView>
  </sheetViews>
  <sheetFormatPr defaultColWidth="9.09765625" defaultRowHeight="14.25"/>
  <cols>
    <col min="1" max="1" width="3.3984375" style="2" customWidth="1"/>
    <col min="2" max="2" width="24.296875" style="2" customWidth="1"/>
    <col min="3" max="3" width="17.19921875" style="2" customWidth="1"/>
    <col min="4" max="9" width="9.09765625" style="2"/>
    <col min="10" max="10" width="5.09765625" style="2" customWidth="1"/>
    <col min="11" max="11" width="4.19921875" style="2" customWidth="1"/>
    <col min="12" max="12" width="5.09765625" style="2" customWidth="1"/>
    <col min="13" max="16384" width="9.09765625" style="2"/>
  </cols>
  <sheetData>
    <row r="1" spans="2:11" s="7" customFormat="1" ht="23.25" thickBot="1">
      <c r="B1" s="7" t="s">
        <v>0</v>
      </c>
    </row>
    <row r="2" spans="2:11" ht="15" thickTop="1"/>
    <row r="3" spans="2:11" ht="15">
      <c r="B3" s="61" t="s">
        <v>1</v>
      </c>
      <c r="K3" s="91"/>
    </row>
    <row r="4" spans="2:11" ht="15">
      <c r="B4" s="61"/>
      <c r="K4" s="91"/>
    </row>
    <row r="5" spans="2:11" ht="30" customHeight="1">
      <c r="B5" s="107" t="s">
        <v>83</v>
      </c>
      <c r="C5" s="107"/>
      <c r="D5" s="107"/>
      <c r="E5" s="107"/>
      <c r="F5" s="107"/>
      <c r="G5" s="107"/>
      <c r="H5" s="107"/>
      <c r="I5" s="107"/>
    </row>
    <row r="6" spans="2:11" ht="15" customHeight="1">
      <c r="B6" s="106" t="s">
        <v>71</v>
      </c>
      <c r="C6" s="106"/>
      <c r="D6" s="106"/>
      <c r="E6" s="106"/>
      <c r="F6" s="106"/>
      <c r="G6" s="106"/>
      <c r="H6" s="106"/>
      <c r="I6" s="106"/>
    </row>
    <row r="7" spans="2:11">
      <c r="B7" s="106"/>
      <c r="C7" s="106"/>
      <c r="D7" s="106"/>
      <c r="E7" s="106"/>
      <c r="F7" s="106"/>
      <c r="G7" s="106"/>
      <c r="H7" s="106"/>
      <c r="I7" s="106"/>
    </row>
    <row r="8" spans="2:11" ht="32.25" customHeight="1">
      <c r="B8" s="106"/>
      <c r="C8" s="106"/>
      <c r="D8" s="106"/>
      <c r="E8" s="106"/>
      <c r="F8" s="106"/>
      <c r="G8" s="106"/>
      <c r="H8" s="106"/>
      <c r="I8" s="106"/>
    </row>
    <row r="9" spans="2:11" ht="23.25" customHeight="1">
      <c r="B9" s="106" t="s">
        <v>84</v>
      </c>
      <c r="C9" s="106"/>
      <c r="D9" s="106"/>
      <c r="E9" s="106"/>
      <c r="F9" s="106"/>
      <c r="G9" s="106"/>
      <c r="H9" s="106"/>
      <c r="I9" s="106"/>
    </row>
    <row r="10" spans="2:11" ht="33" customHeight="1">
      <c r="B10" s="106"/>
      <c r="C10" s="106"/>
      <c r="D10" s="106"/>
      <c r="E10" s="106"/>
      <c r="F10" s="106"/>
      <c r="G10" s="106"/>
      <c r="H10" s="106"/>
      <c r="I10" s="106"/>
    </row>
    <row r="11" spans="2:11">
      <c r="B11" s="41"/>
      <c r="C11" s="41"/>
      <c r="D11" s="41"/>
      <c r="E11" s="41"/>
      <c r="F11" s="41"/>
      <c r="G11" s="41"/>
      <c r="H11" s="41"/>
      <c r="I11" s="41"/>
    </row>
    <row r="12" spans="2:11" ht="30.75" customHeight="1">
      <c r="B12" s="4"/>
      <c r="C12" s="1"/>
    </row>
    <row r="13" spans="2:11" ht="66.75" customHeight="1">
      <c r="B13" s="5"/>
    </row>
    <row r="14" spans="2:11" ht="25.5" customHeight="1">
      <c r="B14" s="5"/>
    </row>
    <row r="15" spans="2:11" ht="27" customHeight="1">
      <c r="B15" s="6"/>
    </row>
    <row r="16" spans="2:11">
      <c r="B16" s="1"/>
    </row>
    <row r="17" spans="2:23">
      <c r="B17" s="1"/>
    </row>
    <row r="18" spans="2:23">
      <c r="B18" s="3"/>
    </row>
    <row r="21" spans="2:23" ht="14.25" customHeight="1"/>
    <row r="22" spans="2:23" ht="14.25" customHeight="1">
      <c r="L22" s="2" t="s">
        <v>68</v>
      </c>
    </row>
    <row r="26" spans="2:23" ht="15">
      <c r="B26" s="19"/>
      <c r="W26" s="89"/>
    </row>
    <row r="27" spans="2:23">
      <c r="B27" s="30"/>
    </row>
    <row r="30" spans="2:23" ht="15">
      <c r="B30" s="19"/>
    </row>
    <row r="31" spans="2:23" ht="16.5" customHeight="1"/>
    <row r="32" spans="2:23" ht="15">
      <c r="B32" s="19"/>
    </row>
    <row r="33" spans="2:3" ht="18" customHeight="1">
      <c r="B33" s="13"/>
      <c r="C33" s="13"/>
    </row>
    <row r="34" spans="2:3">
      <c r="B34" s="13"/>
      <c r="C34" s="13"/>
    </row>
    <row r="38" spans="2:3" ht="18.75" customHeight="1"/>
    <row r="42" spans="2:3" ht="32.25" customHeight="1"/>
    <row r="47" spans="2:3">
      <c r="B47" s="60" t="s">
        <v>2</v>
      </c>
    </row>
    <row r="48" spans="2:3">
      <c r="B48" s="2" t="s">
        <v>73</v>
      </c>
    </row>
    <row r="49" spans="2:2">
      <c r="B49" s="2" t="s">
        <v>3</v>
      </c>
    </row>
    <row r="52" spans="2:2">
      <c r="B52" s="60" t="s">
        <v>86</v>
      </c>
    </row>
    <row r="53" spans="2:2" ht="15">
      <c r="B53" s="97" t="s">
        <v>87</v>
      </c>
    </row>
    <row r="54" spans="2:2">
      <c r="B54" s="2" t="s">
        <v>89</v>
      </c>
    </row>
    <row r="55" spans="2:2">
      <c r="B55" s="2" t="s">
        <v>85</v>
      </c>
    </row>
  </sheetData>
  <sheetProtection sheet="1" objects="1" scenarios="1" selectLockedCells="1" selectUnlockedCells="1"/>
  <mergeCells count="3">
    <mergeCell ref="B6:I8"/>
    <mergeCell ref="B9:I10"/>
    <mergeCell ref="B5:I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5E25-F0CD-4852-BE90-64F9E72B5833}">
  <sheetPr codeName="Sheet8">
    <tabColor theme="7"/>
  </sheetPr>
  <dimension ref="A1:T58"/>
  <sheetViews>
    <sheetView zoomScaleNormal="100" workbookViewId="0">
      <selection activeCell="H11" sqref="H11"/>
    </sheetView>
  </sheetViews>
  <sheetFormatPr defaultRowHeight="15"/>
  <cols>
    <col min="1" max="1" width="1.296875" customWidth="1"/>
    <col min="2" max="2" width="25" customWidth="1"/>
    <col min="3" max="3" width="20.3984375" customWidth="1"/>
    <col min="4" max="4" width="20.3984375" style="11" customWidth="1"/>
    <col min="5" max="5" width="15.8984375" customWidth="1"/>
    <col min="6" max="6" width="10.8984375" customWidth="1"/>
    <col min="7" max="7" width="18.19921875" customWidth="1"/>
    <col min="8" max="9" width="11.3984375" customWidth="1"/>
    <col min="10" max="10" width="2" customWidth="1"/>
    <col min="11" max="11" width="1.69921875" customWidth="1"/>
    <col min="12" max="12" width="22.19921875" customWidth="1"/>
    <col min="13" max="13" width="9.796875" customWidth="1"/>
    <col min="14" max="14" width="1.8984375" customWidth="1"/>
  </cols>
  <sheetData>
    <row r="1" spans="1:20" s="8" customFormat="1" ht="23.25" thickBot="1">
      <c r="B1" s="8" t="s">
        <v>4</v>
      </c>
    </row>
    <row r="2" spans="1:20" s="18" customFormat="1" ht="7.5" customHeight="1" thickTop="1">
      <c r="A2"/>
      <c r="C2"/>
      <c r="D2"/>
      <c r="E2"/>
      <c r="F2"/>
      <c r="G2"/>
      <c r="H2"/>
      <c r="I2"/>
      <c r="J2"/>
      <c r="K2"/>
    </row>
    <row r="3" spans="1:20" ht="22.5" customHeight="1">
      <c r="B3" s="17" t="s">
        <v>5</v>
      </c>
      <c r="D3"/>
      <c r="L3" s="17" t="s">
        <v>6</v>
      </c>
    </row>
    <row r="4" spans="1:20" ht="7.5" customHeight="1">
      <c r="D4"/>
    </row>
    <row r="5" spans="1:20" ht="22.5" customHeight="1">
      <c r="B5" s="108" t="s">
        <v>7</v>
      </c>
      <c r="C5" s="108"/>
      <c r="D5" s="102"/>
      <c r="E5" s="63" t="s">
        <v>72</v>
      </c>
    </row>
    <row r="6" spans="1:20" ht="19.5" customHeight="1">
      <c r="B6" s="108" t="s">
        <v>8</v>
      </c>
      <c r="C6" s="108"/>
      <c r="D6" s="102">
        <v>1000</v>
      </c>
      <c r="E6" s="63" t="s">
        <v>66</v>
      </c>
    </row>
    <row r="7" spans="1:20" ht="24" customHeight="1">
      <c r="D7"/>
      <c r="E7" s="104" t="str">
        <f>IF(OR(E10&gt;D6,E11&gt;D6,E12&gt;D6,E13&gt;D6,E14&gt;D6,E15&gt;D6,E16&gt;D6,E17&gt;D6,E18&gt;D6,E19&gt;D6,E20&gt;D6,E21&gt;D6,E22&gt;D6,E23&gt;D6,E24&gt;D6,E25&gt;D6,E26&gt;D6,E27&gt;D6,E28&gt;D6,E29&gt;D6,E30&gt;D6,E31&gt;D6),"Warning! It is not correct to enter a larger number of secondary and/or tertiary packaging units in a delivery than the total number of product units in a delivery. Please correct the error in the range E10:E31 or cell D6","")</f>
        <v/>
      </c>
    </row>
    <row r="8" spans="1:20" ht="13.5" customHeight="1">
      <c r="B8" s="47"/>
      <c r="C8" s="47"/>
      <c r="D8" s="47"/>
      <c r="E8" s="47"/>
      <c r="F8" s="47"/>
      <c r="G8" s="47"/>
      <c r="H8" s="47"/>
      <c r="I8" s="47"/>
      <c r="K8" s="35"/>
      <c r="L8" s="35"/>
      <c r="M8" s="35"/>
      <c r="N8" s="35"/>
    </row>
    <row r="9" spans="1:20" ht="75">
      <c r="B9" s="10" t="s">
        <v>9</v>
      </c>
      <c r="C9" s="10" t="s">
        <v>10</v>
      </c>
      <c r="D9" s="10" t="s">
        <v>11</v>
      </c>
      <c r="E9" s="10" t="s">
        <v>12</v>
      </c>
      <c r="F9" s="10" t="s">
        <v>13</v>
      </c>
      <c r="G9" s="10" t="s">
        <v>14</v>
      </c>
      <c r="H9" s="10" t="s">
        <v>15</v>
      </c>
      <c r="I9" s="10" t="s">
        <v>16</v>
      </c>
      <c r="J9" s="20"/>
      <c r="K9" s="35"/>
      <c r="L9" s="109" t="s">
        <v>17</v>
      </c>
      <c r="M9" s="109"/>
      <c r="N9" s="37"/>
    </row>
    <row r="10" spans="1:20">
      <c r="B10" s="98"/>
      <c r="C10" s="99"/>
      <c r="D10" s="100"/>
      <c r="E10" s="103"/>
      <c r="F10" s="101"/>
      <c r="G10" s="87" t="str">
        <f t="shared" ref="G10:G31" si="0">IF(E10="","",E10*F10/$D$6)</f>
        <v/>
      </c>
      <c r="H10" s="15" t="str">
        <f>IFERROR(INDEX(Lists!$C$12:$C$19,MATCH('Scoring model'!D10,Lists!$B$12:$B$19,0)),"")</f>
        <v/>
      </c>
      <c r="I10" s="29" t="str">
        <f>IFERROR(H10*G10/1000,"")</f>
        <v/>
      </c>
      <c r="J10" s="39"/>
      <c r="K10" s="35"/>
      <c r="L10" s="82" t="s">
        <v>20</v>
      </c>
      <c r="M10" s="83">
        <f>SUM(I10:I31)</f>
        <v>0</v>
      </c>
      <c r="N10" s="38"/>
      <c r="O10" s="33" t="s">
        <v>21</v>
      </c>
      <c r="T10" t="s">
        <v>88</v>
      </c>
    </row>
    <row r="11" spans="1:20">
      <c r="B11" s="98"/>
      <c r="C11" s="99"/>
      <c r="D11" s="100"/>
      <c r="E11" s="103"/>
      <c r="F11" s="101"/>
      <c r="G11" s="87" t="str">
        <f>IF(E11="","",E11*F11/$D$6)</f>
        <v/>
      </c>
      <c r="H11" s="15" t="str">
        <f>IFERROR(INDEX(Lists!$C$12:$C$19,MATCH('Scoring model'!D11,Lists!$B$12:$B$19,0)),"")</f>
        <v/>
      </c>
      <c r="I11" s="29" t="str">
        <f>IFERROR(H11*G11/1000,"")</f>
        <v/>
      </c>
      <c r="J11" s="39"/>
      <c r="K11" s="36"/>
      <c r="L11" s="36"/>
      <c r="M11" s="36"/>
      <c r="N11" s="36"/>
      <c r="R11" s="34"/>
    </row>
    <row r="12" spans="1:20">
      <c r="B12" s="98"/>
      <c r="C12" s="99"/>
      <c r="D12" s="100"/>
      <c r="E12" s="103"/>
      <c r="F12" s="101"/>
      <c r="G12" s="87" t="str">
        <f>IF(E12="","",E12*F12/$D$6)</f>
        <v/>
      </c>
      <c r="H12" s="15" t="str">
        <f>IFERROR(INDEX(Lists!$C$12:$C$19,MATCH('Scoring model'!D12,Lists!$B$12:$B$19,0)),"")</f>
        <v/>
      </c>
      <c r="I12" s="29" t="str">
        <f t="shared" ref="I12:I31" si="1">IFERROR(H12*G12/1000,"")</f>
        <v/>
      </c>
      <c r="J12" s="39"/>
      <c r="R12" s="34"/>
    </row>
    <row r="13" spans="1:20" ht="17.25" customHeight="1">
      <c r="B13" s="98"/>
      <c r="C13" s="99"/>
      <c r="D13" s="100"/>
      <c r="E13" s="103"/>
      <c r="F13" s="101"/>
      <c r="G13" s="87" t="str">
        <f t="shared" si="0"/>
        <v/>
      </c>
      <c r="H13" s="15" t="str">
        <f>IFERROR(INDEX(Lists!$C$12:$C$19,MATCH('Scoring model'!D13,Lists!$B$12:$B$19,0)),"")</f>
        <v/>
      </c>
      <c r="I13" s="29" t="str">
        <f>IFERROR(H13*G13/1000,"")</f>
        <v/>
      </c>
      <c r="J13" s="39"/>
      <c r="K13" s="15"/>
      <c r="L13" s="15"/>
      <c r="M13" s="15"/>
      <c r="N13" s="15"/>
      <c r="O13" s="110" t="s">
        <v>25</v>
      </c>
      <c r="P13" s="110"/>
      <c r="Q13" s="110"/>
      <c r="R13" s="34"/>
    </row>
    <row r="14" spans="1:20">
      <c r="B14" s="98"/>
      <c r="C14" s="99"/>
      <c r="D14" s="100"/>
      <c r="E14" s="103"/>
      <c r="F14" s="101"/>
      <c r="G14" s="87" t="str">
        <f t="shared" si="0"/>
        <v/>
      </c>
      <c r="H14" s="15" t="str">
        <f>IFERROR(INDEX(Lists!$C$12:$C$19,MATCH('Scoring model'!D14,Lists!$B$12:$B$19,0)),"")</f>
        <v/>
      </c>
      <c r="I14" s="15" t="str">
        <f t="shared" si="1"/>
        <v/>
      </c>
      <c r="J14" s="40"/>
      <c r="K14" s="15"/>
      <c r="L14" s="80" t="s">
        <v>24</v>
      </c>
      <c r="M14" s="81">
        <f>SUMIFS($I$10:$I$41,$C$10:$C$41,L14)</f>
        <v>0</v>
      </c>
      <c r="N14" s="15"/>
      <c r="O14" s="110"/>
      <c r="P14" s="110"/>
      <c r="Q14" s="110"/>
    </row>
    <row r="15" spans="1:20">
      <c r="B15" s="98"/>
      <c r="C15" s="99"/>
      <c r="D15" s="100"/>
      <c r="E15" s="103"/>
      <c r="F15" s="101"/>
      <c r="G15" s="87" t="str">
        <f>IF(E15="","",E15*F15/$D$6)</f>
        <v/>
      </c>
      <c r="H15" s="15" t="str">
        <f>IFERROR(INDEX(Lists!$C$12:$C$19,MATCH('Scoring model'!D15,Lists!$B$12:$B$19,0)),"")</f>
        <v/>
      </c>
      <c r="I15" s="15" t="str">
        <f>IFERROR(H15*G15/1000,"")</f>
        <v/>
      </c>
      <c r="J15" s="40"/>
      <c r="K15" s="15"/>
      <c r="L15" s="80" t="s">
        <v>18</v>
      </c>
      <c r="M15" s="81">
        <f>SUMIFS($I$10:$I$41,$C$10:$C$41,L15)</f>
        <v>0</v>
      </c>
      <c r="N15" s="15"/>
      <c r="O15" s="110"/>
      <c r="P15" s="110"/>
      <c r="Q15" s="110"/>
    </row>
    <row r="16" spans="1:20">
      <c r="B16" s="98"/>
      <c r="C16" s="99"/>
      <c r="D16" s="100"/>
      <c r="E16" s="103"/>
      <c r="F16" s="101"/>
      <c r="G16" s="87" t="str">
        <f t="shared" si="0"/>
        <v/>
      </c>
      <c r="H16" s="15" t="str">
        <f>IFERROR(INDEX(Lists!$C$12:$C$19,MATCH('Scoring model'!D16,Lists!$B$12:$B$19,0)),"")</f>
        <v/>
      </c>
      <c r="I16" s="15" t="str">
        <f>IFERROR(H16*G16/1000,"")</f>
        <v/>
      </c>
      <c r="J16" s="40"/>
      <c r="K16" s="15"/>
      <c r="L16" s="80" t="s">
        <v>22</v>
      </c>
      <c r="M16" s="81">
        <f>SUMIFS($I$10:$I$41,$C$10:$C$41,L16)</f>
        <v>0</v>
      </c>
      <c r="N16" s="15"/>
      <c r="O16" s="110"/>
      <c r="P16" s="110"/>
      <c r="Q16" s="110"/>
    </row>
    <row r="17" spans="2:17">
      <c r="B17" s="98"/>
      <c r="C17" s="99"/>
      <c r="D17" s="100"/>
      <c r="E17" s="103"/>
      <c r="F17" s="101"/>
      <c r="G17" s="87" t="str">
        <f t="shared" si="0"/>
        <v/>
      </c>
      <c r="H17" s="15" t="str">
        <f>IFERROR(INDEX(Lists!$C$12:$C$19,MATCH('Scoring model'!D17,Lists!$B$12:$B$19,0)),"")</f>
        <v/>
      </c>
      <c r="I17" s="15" t="str">
        <f t="shared" si="1"/>
        <v/>
      </c>
      <c r="J17" s="40"/>
      <c r="K17" s="15"/>
      <c r="L17" s="15"/>
      <c r="M17" s="15"/>
      <c r="N17" s="15"/>
      <c r="O17" s="110"/>
      <c r="P17" s="110"/>
      <c r="Q17" s="110"/>
    </row>
    <row r="18" spans="2:17">
      <c r="B18" s="98"/>
      <c r="C18" s="99"/>
      <c r="D18" s="100"/>
      <c r="E18" s="103"/>
      <c r="F18" s="101"/>
      <c r="G18" s="87" t="str">
        <f t="shared" si="0"/>
        <v/>
      </c>
      <c r="H18" s="15" t="str">
        <f>IFERROR(INDEX(Lists!$C$12:$C$19,MATCH('Scoring model'!D18,Lists!$B$12:$B$19,0)),"")</f>
        <v/>
      </c>
      <c r="I18" s="15" t="str">
        <f t="shared" si="1"/>
        <v/>
      </c>
      <c r="J18" s="40"/>
    </row>
    <row r="19" spans="2:17" ht="19.5">
      <c r="B19" s="98"/>
      <c r="C19" s="99"/>
      <c r="D19" s="100"/>
      <c r="E19" s="103"/>
      <c r="F19" s="101"/>
      <c r="G19" s="87" t="str">
        <f t="shared" si="0"/>
        <v/>
      </c>
      <c r="H19" s="15" t="str">
        <f>IFERROR(INDEX(Lists!$C$12:$C$19,MATCH('Scoring model'!D19,Lists!$B$12:$B$19,0)),"")</f>
        <v/>
      </c>
      <c r="I19" s="15" t="str">
        <f t="shared" si="1"/>
        <v/>
      </c>
      <c r="J19" s="40"/>
      <c r="K19" s="94" t="s">
        <v>77</v>
      </c>
      <c r="L19" s="10"/>
      <c r="M19" s="10"/>
      <c r="N19" s="10"/>
    </row>
    <row r="20" spans="2:17">
      <c r="B20" s="98"/>
      <c r="C20" s="99"/>
      <c r="D20" s="100"/>
      <c r="E20" s="103"/>
      <c r="F20" s="101"/>
      <c r="G20" s="87" t="str">
        <f t="shared" si="0"/>
        <v/>
      </c>
      <c r="H20" s="15" t="str">
        <f>IFERROR(INDEX(Lists!$C$12:$C$19,MATCH('Scoring model'!D20,Lists!$B$12:$B$19,0)),"")</f>
        <v/>
      </c>
      <c r="I20" s="15" t="str">
        <f t="shared" si="1"/>
        <v/>
      </c>
      <c r="J20" s="40"/>
      <c r="K20" s="10"/>
      <c r="L20" s="95" t="s">
        <v>82</v>
      </c>
      <c r="M20" s="96" t="s">
        <v>15</v>
      </c>
      <c r="N20" s="10"/>
    </row>
    <row r="21" spans="2:17">
      <c r="B21" s="98"/>
      <c r="C21" s="99"/>
      <c r="D21" s="100"/>
      <c r="E21" s="103"/>
      <c r="F21" s="101"/>
      <c r="G21" s="87" t="str">
        <f t="shared" si="0"/>
        <v/>
      </c>
      <c r="H21" s="15" t="str">
        <f>IFERROR(INDEX(Lists!$C$12:$C$19,MATCH('Scoring model'!D21,Lists!$B$12:$B$19,0)),"")</f>
        <v/>
      </c>
      <c r="I21" s="15" t="str">
        <f t="shared" si="1"/>
        <v/>
      </c>
      <c r="J21" s="40"/>
      <c r="K21" s="10"/>
      <c r="L21" s="93" t="s">
        <v>58</v>
      </c>
      <c r="M21" s="92">
        <v>22</v>
      </c>
      <c r="N21" s="10"/>
    </row>
    <row r="22" spans="2:17">
      <c r="B22" s="98"/>
      <c r="C22" s="99"/>
      <c r="D22" s="100"/>
      <c r="E22" s="103"/>
      <c r="F22" s="101"/>
      <c r="G22" s="87" t="str">
        <f t="shared" si="0"/>
        <v/>
      </c>
      <c r="H22" s="15" t="str">
        <f>IFERROR(INDEX(Lists!$C$12:$C$19,MATCH('Scoring model'!D22,Lists!$B$12:$B$19,0)),"")</f>
        <v/>
      </c>
      <c r="I22" s="15" t="str">
        <f t="shared" si="1"/>
        <v/>
      </c>
      <c r="J22" s="40"/>
      <c r="K22" s="10"/>
      <c r="L22" s="93" t="s">
        <v>60</v>
      </c>
      <c r="M22" s="92">
        <v>7</v>
      </c>
      <c r="N22" s="10"/>
    </row>
    <row r="23" spans="2:17">
      <c r="B23" s="98"/>
      <c r="C23" s="99"/>
      <c r="D23" s="100"/>
      <c r="E23" s="103"/>
      <c r="F23" s="101"/>
      <c r="G23" s="87" t="str">
        <f t="shared" si="0"/>
        <v/>
      </c>
      <c r="H23" s="15" t="str">
        <f>IFERROR(INDEX(Lists!$C$12:$C$19,MATCH('Scoring model'!D23,Lists!$B$12:$B$19,0)),"")</f>
        <v/>
      </c>
      <c r="I23" s="15" t="str">
        <f t="shared" si="1"/>
        <v/>
      </c>
      <c r="J23" s="40"/>
      <c r="K23" s="10"/>
      <c r="L23" s="93" t="s">
        <v>23</v>
      </c>
      <c r="M23" s="92">
        <v>5</v>
      </c>
      <c r="N23" s="10"/>
    </row>
    <row r="24" spans="2:17">
      <c r="B24" s="98"/>
      <c r="C24" s="99"/>
      <c r="D24" s="100"/>
      <c r="E24" s="103"/>
      <c r="F24" s="101"/>
      <c r="G24" s="87" t="str">
        <f t="shared" si="0"/>
        <v/>
      </c>
      <c r="H24" s="15" t="str">
        <f>IFERROR(INDEX(Lists!$C$12:$C$19,MATCH('Scoring model'!D24,Lists!$B$12:$B$19,0)),"")</f>
        <v/>
      </c>
      <c r="I24" s="15" t="str">
        <f t="shared" si="1"/>
        <v/>
      </c>
      <c r="J24" s="40"/>
      <c r="K24" s="10"/>
      <c r="L24" s="93" t="s">
        <v>29</v>
      </c>
      <c r="M24" s="92">
        <v>4</v>
      </c>
      <c r="N24" s="10"/>
    </row>
    <row r="25" spans="2:17">
      <c r="B25" s="98"/>
      <c r="C25" s="99"/>
      <c r="D25" s="100"/>
      <c r="E25" s="103"/>
      <c r="F25" s="101"/>
      <c r="G25" s="87" t="str">
        <f t="shared" si="0"/>
        <v/>
      </c>
      <c r="H25" s="15" t="str">
        <f>IFERROR(INDEX(Lists!$C$12:$C$19,MATCH('Scoring model'!D25,Lists!$B$12:$B$19,0)),"")</f>
        <v/>
      </c>
      <c r="I25" s="15" t="str">
        <f t="shared" si="1"/>
        <v/>
      </c>
      <c r="J25" s="40"/>
      <c r="K25" s="10"/>
      <c r="L25" s="93" t="s">
        <v>62</v>
      </c>
      <c r="M25" s="92">
        <v>3</v>
      </c>
      <c r="N25" s="10"/>
    </row>
    <row r="26" spans="2:17" ht="30">
      <c r="B26" s="98"/>
      <c r="C26" s="99"/>
      <c r="D26" s="100"/>
      <c r="E26" s="103"/>
      <c r="F26" s="101"/>
      <c r="G26" s="87" t="str">
        <f t="shared" si="0"/>
        <v/>
      </c>
      <c r="H26" s="15" t="str">
        <f>IFERROR(INDEX(Lists!$C$12:$C$19,MATCH('Scoring model'!D26,Lists!$B$12:$B$19,0)),"")</f>
        <v/>
      </c>
      <c r="I26" s="15" t="str">
        <f t="shared" si="1"/>
        <v/>
      </c>
      <c r="J26" s="40"/>
      <c r="K26" s="10"/>
      <c r="L26" s="93" t="s">
        <v>78</v>
      </c>
      <c r="M26" s="92">
        <v>3</v>
      </c>
      <c r="N26" s="10"/>
    </row>
    <row r="27" spans="2:17" ht="45">
      <c r="B27" s="98"/>
      <c r="C27" s="99"/>
      <c r="D27" s="100"/>
      <c r="E27" s="103"/>
      <c r="F27" s="101"/>
      <c r="G27" s="87" t="str">
        <f t="shared" si="0"/>
        <v/>
      </c>
      <c r="H27" s="15" t="str">
        <f>IFERROR(INDEX(Lists!$C$12:$C$19,MATCH('Scoring model'!D27,Lists!$B$12:$B$19,0)),"")</f>
        <v/>
      </c>
      <c r="I27" s="15" t="str">
        <f t="shared" si="1"/>
        <v/>
      </c>
      <c r="J27" s="40"/>
      <c r="K27" s="10"/>
      <c r="L27" s="93" t="s">
        <v>79</v>
      </c>
      <c r="M27" s="92">
        <v>2</v>
      </c>
      <c r="N27" s="10"/>
    </row>
    <row r="28" spans="2:17">
      <c r="B28" s="98"/>
      <c r="C28" s="99"/>
      <c r="D28" s="100"/>
      <c r="E28" s="103"/>
      <c r="F28" s="101"/>
      <c r="G28" s="87" t="str">
        <f t="shared" si="0"/>
        <v/>
      </c>
      <c r="H28" s="15" t="str">
        <f>IFERROR(INDEX(Lists!$C$12:$C$19,MATCH('Scoring model'!D28,Lists!$B$12:$B$19,0)),"")</f>
        <v/>
      </c>
      <c r="I28" s="15" t="str">
        <f t="shared" si="1"/>
        <v/>
      </c>
      <c r="J28" s="40"/>
      <c r="K28" s="10"/>
      <c r="L28" s="93" t="s">
        <v>76</v>
      </c>
      <c r="M28" s="92">
        <v>0</v>
      </c>
      <c r="N28" s="10"/>
    </row>
    <row r="29" spans="2:17">
      <c r="B29" s="98"/>
      <c r="C29" s="99"/>
      <c r="D29" s="100"/>
      <c r="E29" s="103"/>
      <c r="F29" s="101"/>
      <c r="G29" s="87" t="str">
        <f t="shared" si="0"/>
        <v/>
      </c>
      <c r="H29" s="15" t="str">
        <f>IFERROR(INDEX(Lists!$C$12:$C$19,MATCH('Scoring model'!D29,Lists!$B$12:$B$19,0)),"")</f>
        <v/>
      </c>
      <c r="I29" s="15" t="str">
        <f t="shared" si="1"/>
        <v/>
      </c>
      <c r="J29" s="40"/>
      <c r="K29" s="10"/>
      <c r="L29" s="10"/>
      <c r="M29" s="10"/>
      <c r="N29" s="10"/>
    </row>
    <row r="30" spans="2:17">
      <c r="B30" s="98"/>
      <c r="C30" s="99"/>
      <c r="D30" s="100"/>
      <c r="E30" s="103"/>
      <c r="F30" s="101"/>
      <c r="G30" s="87" t="str">
        <f t="shared" si="0"/>
        <v/>
      </c>
      <c r="H30" s="15" t="str">
        <f>IFERROR(INDEX(Lists!$C$12:$C$19,MATCH('Scoring model'!D30,Lists!$B$12:$B$19,0)),"")</f>
        <v/>
      </c>
      <c r="I30" s="15" t="str">
        <f t="shared" si="1"/>
        <v/>
      </c>
      <c r="J30" s="40"/>
      <c r="L30" s="16"/>
    </row>
    <row r="31" spans="2:17">
      <c r="B31" s="98"/>
      <c r="C31" s="99"/>
      <c r="D31" s="100"/>
      <c r="E31" s="103"/>
      <c r="F31" s="101"/>
      <c r="G31" s="87" t="str">
        <f t="shared" si="0"/>
        <v/>
      </c>
      <c r="H31" s="15" t="str">
        <f>IFERROR(INDEX(Lists!$C$12:$C$19,MATCH('Scoring model'!D31,Lists!$B$12:$B$19,0)),"")</f>
        <v/>
      </c>
      <c r="I31" s="15" t="str">
        <f t="shared" si="1"/>
        <v/>
      </c>
      <c r="J31" s="40"/>
      <c r="L31" s="16"/>
    </row>
    <row r="32" spans="2:17">
      <c r="B32" s="20"/>
      <c r="C32" s="20"/>
      <c r="D32" s="20"/>
      <c r="E32" s="20"/>
      <c r="F32" s="20"/>
      <c r="J32" s="40"/>
      <c r="L32" s="16"/>
    </row>
    <row r="33" spans="2:12">
      <c r="B33" s="20"/>
      <c r="C33" s="20"/>
      <c r="D33" s="20"/>
      <c r="F33" s="21"/>
      <c r="J33" s="40"/>
      <c r="L33" s="16"/>
    </row>
    <row r="34" spans="2:12">
      <c r="J34" s="40"/>
      <c r="L34" s="16"/>
    </row>
    <row r="35" spans="2:12">
      <c r="J35" s="40"/>
      <c r="L35" s="16"/>
    </row>
    <row r="36" spans="2:12">
      <c r="B36" s="20"/>
      <c r="C36" s="20"/>
      <c r="D36" s="20"/>
      <c r="E36" s="20"/>
      <c r="F36" s="20"/>
      <c r="J36" s="40"/>
      <c r="L36" s="16"/>
    </row>
    <row r="37" spans="2:12">
      <c r="B37" s="20"/>
      <c r="C37" s="20"/>
      <c r="D37" s="20"/>
      <c r="E37" s="20"/>
      <c r="F37" s="21"/>
      <c r="J37" s="40"/>
      <c r="L37" s="16"/>
    </row>
    <row r="38" spans="2:12" ht="17.25">
      <c r="C38" s="22"/>
      <c r="E38" s="22"/>
      <c r="J38" s="40"/>
      <c r="L38" s="16"/>
    </row>
    <row r="39" spans="2:12" ht="17.25">
      <c r="C39" s="22"/>
      <c r="E39" s="22"/>
      <c r="J39" s="40"/>
      <c r="L39" s="16"/>
    </row>
    <row r="40" spans="2:12" ht="17.25">
      <c r="C40" s="22"/>
      <c r="E40" s="22"/>
      <c r="J40" s="40"/>
      <c r="L40" s="16"/>
    </row>
    <row r="41" spans="2:12" ht="17.25">
      <c r="C41" s="22"/>
      <c r="E41" s="22"/>
      <c r="J41" s="40"/>
    </row>
    <row r="42" spans="2:12" ht="14.25" customHeight="1">
      <c r="C42" s="22"/>
      <c r="E42" s="22"/>
    </row>
    <row r="43" spans="2:12">
      <c r="B43" s="20"/>
      <c r="C43" s="20"/>
      <c r="D43" s="20"/>
      <c r="E43" s="20"/>
      <c r="F43" s="21"/>
    </row>
    <row r="46" spans="2:12">
      <c r="B46" s="20"/>
      <c r="C46" s="20"/>
      <c r="D46" s="20"/>
      <c r="E46" s="20"/>
      <c r="F46" s="20"/>
    </row>
    <row r="47" spans="2:12">
      <c r="B47" s="20"/>
      <c r="C47" s="20"/>
      <c r="D47" s="20"/>
      <c r="E47" s="20"/>
      <c r="F47" s="21"/>
    </row>
    <row r="48" spans="2:12" ht="42.75" customHeight="1">
      <c r="C48" s="22"/>
      <c r="E48" s="22"/>
    </row>
    <row r="49" spans="3:5" ht="17.25">
      <c r="C49" s="22"/>
      <c r="E49" s="22"/>
    </row>
    <row r="50" spans="3:5" ht="17.25">
      <c r="C50" s="22"/>
      <c r="E50" s="22"/>
    </row>
    <row r="51" spans="3:5" ht="17.25">
      <c r="C51" s="22"/>
      <c r="E51" s="22"/>
    </row>
    <row r="52" spans="3:5" ht="17.25">
      <c r="C52" s="22"/>
      <c r="E52" s="22"/>
    </row>
    <row r="53" spans="3:5" ht="17.25">
      <c r="C53" s="22"/>
      <c r="E53" s="22"/>
    </row>
    <row r="54" spans="3:5" ht="17.25">
      <c r="C54" s="22"/>
      <c r="E54" s="22"/>
    </row>
    <row r="55" spans="3:5" ht="17.25">
      <c r="C55" s="22"/>
      <c r="E55" s="22"/>
    </row>
    <row r="56" spans="3:5" ht="17.25">
      <c r="C56" s="22"/>
    </row>
    <row r="57" spans="3:5" ht="17.25">
      <c r="C57" s="22"/>
    </row>
    <row r="58" spans="3:5" ht="17.25">
      <c r="C58" s="22"/>
    </row>
  </sheetData>
  <sheetProtection sheet="1" objects="1" scenarios="1"/>
  <protectedRanges>
    <protectedRange sqref="F10:F31" name="Range1"/>
  </protectedRanges>
  <mergeCells count="4">
    <mergeCell ref="B5:C5"/>
    <mergeCell ref="B6:C6"/>
    <mergeCell ref="L9:M9"/>
    <mergeCell ref="O13:Q17"/>
  </mergeCells>
  <dataValidations count="5">
    <dataValidation allowBlank="1" showInputMessage="1" showErrorMessage="1" promptTitle="Information about delivery form" prompt="This info is used to explain how the product is delivered. It is important that the actual delevery form is inserted and that all relevant data is inserted in the scoring model. No matter the delivery form chosen all packaging elements should be inserted " sqref="D5" xr:uid="{6DB2A5AA-E169-4A0C-B85E-44C26354EF25}"/>
    <dataValidation allowBlank="1" showInputMessage="1" showErrorMessage="1" promptTitle="Total number of product units" prompt="Type the number of product units in a delivery. If 1.000 products are delivered on a pallet packed in a number of primary, secondary, and tertiary packaging elements, write 1.000 here. This number is used in the calculations." sqref="D6" xr:uid="{71551CB0-44B4-43BB-84F7-044B07CAE2DC}"/>
    <dataValidation type="list" allowBlank="1" showInputMessage="1" showErrorMessage="1" sqref="C10:C31" xr:uid="{253BA898-97D1-4682-9726-A0FB4EC1E055}">
      <formula1>list</formula1>
    </dataValidation>
    <dataValidation type="custom" allowBlank="1" showInputMessage="1" showErrorMessage="1" errorTitle="The entered number is too high" error="It is not possible to enter a larger number of secondary and tertiary packaging units than the total number of primary packaging units (which correspond to the number of product units in a delivery)" promptTitle="Insert number of elements" prompt="Write the total number of units in a delivery for each packaging element. Note that the amount of secondary and tertiary packaging units will always be lower than the total number of product units in a delivery. " sqref="E10:E31" xr:uid="{0AD15E94-DEB6-4AF3-A804-004C0BDAE4C8}">
      <formula1>IF(COUNTIF($D$10:$D$31,"Primary Packing")=0,TRUE,IF(D10="Primary Packing",TRUE,IF(D10&lt;&gt;"Primary Packing",AND(F10&lt;&gt;"",F10&lt;=MAX(IF($D$10:$D$31="Primary Packing",$F$10:$F$31)),COUNTIFS($D$10:$D$31,"Primary Packing",$F$10:$F$31,"&lt;&gt;")&gt;0),TRUE)))</formula1>
    </dataValidation>
    <dataValidation type="custom" allowBlank="1" showInputMessage="1" showErrorMessage="1" errorTitle="The entered number is too high" error="It is not possible to enter a larger number of secondary and tertiary packaging units than the total number of primary packaging units (which correspond to the number of product units in a delivery)" promptTitle="Insert number of elements" prompt="Write the total number of units in a delivery for each packaging element. Note that the amount of secondary and tertiary packaging units will always be lower than the total number of product units in a delivery. " sqref="F10:F31" xr:uid="{68900E1C-87EF-4BB4-B85A-F5AF680BDA7A}">
      <formula1>IF(COUNTIF($D$10:$D$31,"Primary Packing")=0,TRUE,IF(D10="Primary Packing",TRUE,IF(D10&lt;&gt;"Primary Packing",AND(F10&lt;&gt;"",F10&lt;=MAX(IF($D$10:$D$31="Primary Packing",$F$10:$F$31)),COUNTIFS($D$10:$D$31,"Primary Packing",$F$10:$F$31,"&lt;&gt;")&gt;0),TRUE)))</formula1>
    </dataValidation>
  </dataValidations>
  <pageMargins left="0.7" right="0.7" top="0.75" bottom="0.75" header="0.3" footer="0.3"/>
  <pageSetup paperSize="9" orientation="portrait" horizontalDpi="300" verticalDpi="300" r:id="rId1"/>
  <ignoredErrors>
    <ignoredError sqref="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60658D7-075A-41DE-9DF1-EB572A79EB7A}">
          <x14:formula1>
            <xm:f>Lists!$B$12:$B$19</xm:f>
          </x14:formula1>
          <xm:sqref>D10:D31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B1E98-03BD-402E-B461-EB7E68EC5805}">
  <sheetPr codeName="Sheet6">
    <tabColor theme="2"/>
  </sheetPr>
  <dimension ref="B1:S45"/>
  <sheetViews>
    <sheetView showGridLines="0" topLeftCell="A14" zoomScaleNormal="100" workbookViewId="0">
      <selection activeCell="K61" sqref="K61"/>
    </sheetView>
  </sheetViews>
  <sheetFormatPr defaultColWidth="9.09765625" defaultRowHeight="14.25"/>
  <cols>
    <col min="1" max="1" width="3.3984375" style="2" customWidth="1"/>
    <col min="2" max="2" width="24.296875" style="2" customWidth="1"/>
    <col min="3" max="3" width="17.19921875" style="2" customWidth="1"/>
    <col min="4" max="9" width="9.09765625" style="2" bestFit="1"/>
    <col min="10" max="10" width="2.296875" style="2" customWidth="1"/>
    <col min="11" max="11" width="29" style="2" customWidth="1"/>
    <col min="12" max="12" width="12.3984375" style="2" customWidth="1"/>
    <col min="13" max="13" width="9.09765625" style="2" bestFit="1"/>
    <col min="14" max="14" width="8.69921875" style="2" customWidth="1"/>
    <col min="15" max="15" width="8" style="2" customWidth="1"/>
    <col min="16" max="16" width="9.09765625" style="2" bestFit="1"/>
    <col min="17" max="17" width="7.59765625" style="2" customWidth="1"/>
    <col min="18" max="19" width="7.19921875" style="2" customWidth="1"/>
    <col min="20" max="22" width="9.09765625" style="2"/>
    <col min="23" max="23" width="5.796875" style="2" customWidth="1"/>
    <col min="24" max="16384" width="9.09765625" style="2"/>
  </cols>
  <sheetData>
    <row r="1" spans="2:19" s="7" customFormat="1" ht="23.25" thickBot="1">
      <c r="B1" s="7" t="s">
        <v>26</v>
      </c>
    </row>
    <row r="2" spans="2:19" ht="15" thickTop="1"/>
    <row r="3" spans="2:19" ht="15.75">
      <c r="B3" s="48"/>
      <c r="K3"/>
      <c r="L3"/>
      <c r="M3"/>
      <c r="N3"/>
      <c r="O3"/>
      <c r="P3"/>
      <c r="Q3"/>
      <c r="R3"/>
      <c r="S3"/>
    </row>
    <row r="4" spans="2:19" ht="15" customHeight="1">
      <c r="B4" s="112"/>
      <c r="C4" s="112"/>
      <c r="D4" s="112"/>
      <c r="E4" s="112"/>
      <c r="F4" s="112"/>
      <c r="G4" s="112"/>
      <c r="H4" s="112"/>
      <c r="I4" s="112"/>
      <c r="K4"/>
      <c r="L4"/>
      <c r="M4"/>
      <c r="N4"/>
      <c r="O4"/>
      <c r="P4"/>
      <c r="Q4"/>
      <c r="R4"/>
      <c r="S4"/>
    </row>
    <row r="5" spans="2:19">
      <c r="B5" s="112"/>
      <c r="C5" s="112"/>
      <c r="D5" s="112"/>
      <c r="E5" s="112"/>
      <c r="F5" s="112"/>
      <c r="G5" s="112"/>
      <c r="H5" s="112"/>
      <c r="I5" s="112"/>
      <c r="K5"/>
      <c r="L5"/>
      <c r="M5" s="111"/>
      <c r="N5" s="111"/>
      <c r="O5" s="111"/>
      <c r="P5" s="111"/>
      <c r="Q5" s="111"/>
      <c r="R5" s="111"/>
      <c r="S5" s="111"/>
    </row>
    <row r="6" spans="2:19">
      <c r="B6" s="112"/>
      <c r="C6" s="112"/>
      <c r="D6" s="112"/>
      <c r="E6" s="112"/>
      <c r="F6" s="112"/>
      <c r="G6" s="112"/>
      <c r="H6" s="112"/>
      <c r="I6" s="112"/>
      <c r="K6"/>
      <c r="L6"/>
      <c r="M6" s="111"/>
      <c r="N6" s="111"/>
      <c r="O6" s="111"/>
      <c r="P6" s="111"/>
      <c r="Q6" s="111"/>
      <c r="R6" s="111"/>
      <c r="S6" s="111"/>
    </row>
    <row r="7" spans="2:19" ht="15" customHeight="1">
      <c r="B7" s="112"/>
      <c r="C7" s="112"/>
      <c r="D7" s="112"/>
      <c r="E7" s="112"/>
      <c r="F7" s="112"/>
      <c r="G7" s="112"/>
      <c r="H7" s="112"/>
      <c r="I7" s="112"/>
      <c r="K7"/>
      <c r="L7"/>
      <c r="M7" s="111"/>
      <c r="N7" s="111"/>
      <c r="O7" s="111"/>
      <c r="P7" s="111"/>
      <c r="Q7" s="111"/>
      <c r="R7" s="111"/>
      <c r="S7" s="111"/>
    </row>
    <row r="8" spans="2:19">
      <c r="B8" s="112"/>
      <c r="C8" s="112"/>
      <c r="D8" s="112"/>
      <c r="E8" s="112"/>
      <c r="F8" s="112"/>
      <c r="G8" s="112"/>
      <c r="H8" s="112"/>
      <c r="I8" s="112"/>
      <c r="K8"/>
      <c r="L8"/>
      <c r="M8"/>
      <c r="N8"/>
      <c r="O8"/>
      <c r="P8"/>
      <c r="Q8"/>
      <c r="R8"/>
      <c r="S8"/>
    </row>
    <row r="9" spans="2:19">
      <c r="B9" s="41"/>
      <c r="C9" s="41"/>
      <c r="D9" s="41"/>
      <c r="E9" s="41"/>
      <c r="F9" s="41"/>
      <c r="G9" s="41"/>
      <c r="H9" s="41"/>
      <c r="I9" s="41"/>
      <c r="K9"/>
      <c r="L9"/>
      <c r="M9" s="111"/>
      <c r="N9" s="111"/>
      <c r="O9" s="111"/>
      <c r="P9" s="111"/>
      <c r="Q9" s="111"/>
      <c r="R9" s="111"/>
      <c r="S9" s="111"/>
    </row>
    <row r="10" spans="2:19" ht="30.75" customHeight="1">
      <c r="B10" s="49"/>
      <c r="C10" s="1"/>
      <c r="K10"/>
      <c r="L10"/>
      <c r="M10" s="111"/>
      <c r="N10" s="111"/>
      <c r="O10" s="111"/>
      <c r="P10" s="111"/>
      <c r="Q10" s="111"/>
      <c r="R10" s="111"/>
      <c r="S10" s="111"/>
    </row>
    <row r="11" spans="2:19" ht="66.75" customHeight="1">
      <c r="B11" s="5"/>
      <c r="K11"/>
      <c r="L11"/>
      <c r="M11" s="111"/>
      <c r="N11" s="111"/>
      <c r="O11" s="111"/>
      <c r="P11" s="111"/>
      <c r="Q11" s="111"/>
      <c r="R11" s="111"/>
      <c r="S11" s="111"/>
    </row>
    <row r="12" spans="2:19" ht="25.5" customHeight="1">
      <c r="B12" s="5"/>
      <c r="K12"/>
      <c r="L12"/>
      <c r="M12"/>
      <c r="N12"/>
      <c r="O12"/>
      <c r="P12"/>
      <c r="Q12"/>
      <c r="R12"/>
      <c r="S12"/>
    </row>
    <row r="13" spans="2:19" ht="27" customHeight="1">
      <c r="B13" s="50"/>
      <c r="K13"/>
      <c r="L13"/>
      <c r="M13" s="111"/>
      <c r="N13" s="111"/>
      <c r="O13" s="111"/>
      <c r="P13" s="111"/>
      <c r="Q13" s="111"/>
      <c r="R13" s="111"/>
      <c r="S13" s="111"/>
    </row>
    <row r="14" spans="2:19">
      <c r="B14" s="1"/>
      <c r="K14"/>
      <c r="L14"/>
      <c r="M14" s="111"/>
      <c r="N14" s="111"/>
      <c r="O14" s="111"/>
      <c r="P14" s="111"/>
      <c r="Q14" s="111"/>
      <c r="R14" s="111"/>
      <c r="S14" s="111"/>
    </row>
    <row r="15" spans="2:19">
      <c r="B15" s="1"/>
      <c r="K15"/>
      <c r="L15"/>
      <c r="M15"/>
      <c r="N15"/>
      <c r="O15"/>
      <c r="P15"/>
      <c r="Q15"/>
      <c r="R15"/>
      <c r="S15"/>
    </row>
    <row r="16" spans="2:19">
      <c r="B16" s="51"/>
      <c r="K16"/>
      <c r="L16"/>
      <c r="M16"/>
      <c r="N16"/>
      <c r="O16"/>
      <c r="P16"/>
      <c r="Q16"/>
      <c r="R16"/>
      <c r="S16"/>
    </row>
    <row r="17" spans="2:19">
      <c r="K17"/>
      <c r="L17"/>
      <c r="M17"/>
      <c r="N17"/>
      <c r="O17"/>
      <c r="P17"/>
      <c r="Q17"/>
      <c r="R17"/>
      <c r="S17"/>
    </row>
    <row r="19" spans="2:19" ht="14.25" customHeight="1"/>
    <row r="20" spans="2:19" ht="14.25" customHeight="1"/>
    <row r="21" spans="2:19">
      <c r="L21" s="12"/>
      <c r="M21"/>
    </row>
    <row r="22" spans="2:19">
      <c r="L22" s="52"/>
      <c r="M22" s="113"/>
    </row>
    <row r="23" spans="2:19">
      <c r="L23" s="52"/>
      <c r="M23" s="113"/>
    </row>
    <row r="24" spans="2:19" ht="15">
      <c r="B24" s="19"/>
    </row>
    <row r="25" spans="2:19">
      <c r="B25" s="30"/>
    </row>
    <row r="28" spans="2:19" ht="15">
      <c r="B28" s="19"/>
      <c r="K28" s="52"/>
      <c r="L28" s="113"/>
    </row>
    <row r="29" spans="2:19" ht="16.5" customHeight="1">
      <c r="K29" s="52"/>
      <c r="L29" s="113"/>
    </row>
    <row r="30" spans="2:19" ht="15">
      <c r="B30" s="19"/>
      <c r="K30" s="52"/>
      <c r="L30" s="113"/>
    </row>
    <row r="31" spans="2:19" ht="18" customHeight="1">
      <c r="B31" s="13"/>
      <c r="C31" s="13"/>
      <c r="K31" s="52"/>
      <c r="L31" s="113"/>
      <c r="N31" s="32"/>
    </row>
    <row r="32" spans="2:19">
      <c r="B32" s="13"/>
      <c r="C32" s="13"/>
      <c r="K32" s="52"/>
      <c r="L32" s="114"/>
    </row>
    <row r="33" spans="11:14" ht="63.75" customHeight="1">
      <c r="K33" s="52"/>
      <c r="L33" s="114"/>
    </row>
    <row r="36" spans="11:14" ht="24.75" customHeight="1">
      <c r="N36" s="115"/>
    </row>
    <row r="37" spans="11:14" ht="24.75" customHeight="1">
      <c r="N37" s="115"/>
    </row>
    <row r="38" spans="11:14" ht="9.75" customHeight="1">
      <c r="N38" s="115"/>
    </row>
    <row r="42" spans="11:14" ht="20.25" customHeight="1"/>
    <row r="45" spans="11:14" ht="15" customHeight="1"/>
  </sheetData>
  <sheetProtection sheet="1" objects="1" scenarios="1" selectLockedCells="1" selectUnlockedCells="1"/>
  <mergeCells count="15">
    <mergeCell ref="L30:L31"/>
    <mergeCell ref="L32:L33"/>
    <mergeCell ref="N36:N38"/>
    <mergeCell ref="M10:S10"/>
    <mergeCell ref="M11:S11"/>
    <mergeCell ref="M13:S13"/>
    <mergeCell ref="M14:S14"/>
    <mergeCell ref="M22:M23"/>
    <mergeCell ref="L28:L29"/>
    <mergeCell ref="M9:S9"/>
    <mergeCell ref="B4:I6"/>
    <mergeCell ref="M5:S5"/>
    <mergeCell ref="M6:S6"/>
    <mergeCell ref="B7:I8"/>
    <mergeCell ref="M7:S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9FC9-2CE4-472C-A5A3-F61121C33B94}">
  <sheetPr codeName="Sheet4">
    <tabColor theme="2"/>
  </sheetPr>
  <dimension ref="A1:R58"/>
  <sheetViews>
    <sheetView zoomScale="80" zoomScaleNormal="80" workbookViewId="0">
      <selection activeCell="H10" sqref="H10"/>
    </sheetView>
  </sheetViews>
  <sheetFormatPr defaultRowHeight="15"/>
  <cols>
    <col min="1" max="1" width="1.296875" customWidth="1"/>
    <col min="2" max="2" width="25" customWidth="1"/>
    <col min="3" max="3" width="20.3984375" customWidth="1"/>
    <col min="4" max="4" width="20.3984375" style="11" customWidth="1"/>
    <col min="5" max="5" width="15.8984375" customWidth="1"/>
    <col min="6" max="6" width="10.8984375" customWidth="1"/>
    <col min="7" max="7" width="18.19921875" customWidth="1"/>
    <col min="8" max="9" width="11.3984375" customWidth="1"/>
    <col min="10" max="10" width="2" customWidth="1"/>
    <col min="11" max="11" width="1.69921875" customWidth="1"/>
    <col min="12" max="12" width="22.296875" customWidth="1"/>
    <col min="13" max="13" width="10.3984375" customWidth="1"/>
    <col min="14" max="14" width="1.8984375" customWidth="1"/>
    <col min="19" max="19" width="17.19921875" customWidth="1"/>
  </cols>
  <sheetData>
    <row r="1" spans="1:18" s="8" customFormat="1" ht="23.25" thickBot="1">
      <c r="B1" s="8" t="s">
        <v>27</v>
      </c>
    </row>
    <row r="2" spans="1:18" s="18" customFormat="1" ht="7.5" customHeight="1" thickTop="1">
      <c r="A2"/>
      <c r="C2"/>
      <c r="D2"/>
      <c r="E2"/>
      <c r="F2"/>
      <c r="G2"/>
      <c r="H2"/>
      <c r="I2"/>
      <c r="J2"/>
      <c r="K2"/>
    </row>
    <row r="3" spans="1:18" ht="22.5" customHeight="1">
      <c r="B3" s="17" t="s">
        <v>5</v>
      </c>
      <c r="D3"/>
      <c r="L3" s="17" t="s">
        <v>6</v>
      </c>
    </row>
    <row r="4" spans="1:18" ht="7.5" customHeight="1">
      <c r="D4"/>
    </row>
    <row r="5" spans="1:18" ht="22.5" customHeight="1">
      <c r="B5" s="108" t="s">
        <v>7</v>
      </c>
      <c r="C5" s="108"/>
      <c r="D5" s="43" t="s">
        <v>28</v>
      </c>
      <c r="E5" s="105" t="s">
        <v>72</v>
      </c>
    </row>
    <row r="6" spans="1:18" ht="19.5" customHeight="1">
      <c r="B6" s="108" t="s">
        <v>8</v>
      </c>
      <c r="C6" s="108"/>
      <c r="D6" s="43">
        <v>1000</v>
      </c>
      <c r="E6" s="105" t="s">
        <v>66</v>
      </c>
    </row>
    <row r="7" spans="1:18" ht="10.5" customHeight="1">
      <c r="D7"/>
    </row>
    <row r="8" spans="1:18" ht="13.5" customHeight="1">
      <c r="B8" s="47"/>
      <c r="C8" s="47"/>
      <c r="D8" s="47"/>
      <c r="E8" s="47"/>
      <c r="F8" s="47"/>
      <c r="G8" s="47"/>
      <c r="H8" s="47"/>
      <c r="I8" s="47"/>
      <c r="K8" s="35"/>
      <c r="L8" s="35"/>
      <c r="M8" s="35"/>
      <c r="N8" s="35"/>
    </row>
    <row r="9" spans="1:18" ht="77.25" customHeight="1">
      <c r="B9" s="62" t="s">
        <v>9</v>
      </c>
      <c r="C9" s="62" t="s">
        <v>10</v>
      </c>
      <c r="D9" s="62" t="s">
        <v>11</v>
      </c>
      <c r="E9" s="62" t="s">
        <v>12</v>
      </c>
      <c r="F9" s="62" t="s">
        <v>13</v>
      </c>
      <c r="G9" s="62" t="s">
        <v>14</v>
      </c>
      <c r="H9" s="62" t="s">
        <v>15</v>
      </c>
      <c r="I9" s="62" t="s">
        <v>16</v>
      </c>
      <c r="J9" s="20"/>
      <c r="K9" s="35"/>
      <c r="L9" s="109" t="s">
        <v>17</v>
      </c>
      <c r="M9" s="109"/>
      <c r="N9" s="37"/>
    </row>
    <row r="10" spans="1:18" ht="25.5" customHeight="1">
      <c r="B10" s="42" t="s">
        <v>80</v>
      </c>
      <c r="C10" s="45" t="s">
        <v>24</v>
      </c>
      <c r="D10" s="42" t="s">
        <v>23</v>
      </c>
      <c r="E10" s="88">
        <v>1000</v>
      </c>
      <c r="F10" s="86">
        <v>10</v>
      </c>
      <c r="G10" s="87">
        <f>IF(E10="","",E10*F10/$D$6)</f>
        <v>10</v>
      </c>
      <c r="H10" s="15">
        <f>IFERROR(INDEX(Lists!$C$12:$C$19,MATCH('Example - Scoring model'!D10,Lists!$B$12:$B$19,0)),"")</f>
        <v>5</v>
      </c>
      <c r="I10" s="29">
        <f>IFERROR(H10*G10/1000,"")</f>
        <v>0.05</v>
      </c>
      <c r="J10" s="39"/>
      <c r="K10" s="35"/>
      <c r="L10" s="82" t="s">
        <v>20</v>
      </c>
      <c r="M10" s="83">
        <f>SUM(I10:I101)</f>
        <v>0.13400000000000001</v>
      </c>
      <c r="N10" s="38"/>
      <c r="O10" s="33" t="s">
        <v>21</v>
      </c>
    </row>
    <row r="11" spans="1:18" ht="29.25" customHeight="1">
      <c r="B11" s="42" t="s">
        <v>81</v>
      </c>
      <c r="C11" s="45" t="s">
        <v>18</v>
      </c>
      <c r="D11" s="42" t="s">
        <v>29</v>
      </c>
      <c r="E11" s="88">
        <v>100</v>
      </c>
      <c r="F11" s="86">
        <v>50</v>
      </c>
      <c r="G11" s="87">
        <f>IF(E11="","",E11*F11/$D$6)</f>
        <v>5</v>
      </c>
      <c r="H11" s="15">
        <f>IFERROR(INDEX(Lists!$C$12:$C$19,MATCH('Example - Scoring model'!D11,Lists!$B$12:$B$19,0)),"")</f>
        <v>4</v>
      </c>
      <c r="I11" s="29">
        <f t="shared" ref="I11:I31" si="0">IFERROR(H11*G11/1000,"")</f>
        <v>0.02</v>
      </c>
      <c r="J11" s="39"/>
      <c r="K11" s="36"/>
      <c r="L11" s="35"/>
      <c r="M11" s="35"/>
      <c r="N11" s="35"/>
      <c r="R11" s="34"/>
    </row>
    <row r="12" spans="1:18" ht="44.25" customHeight="1">
      <c r="B12" s="42" t="s">
        <v>31</v>
      </c>
      <c r="C12" s="46" t="s">
        <v>18</v>
      </c>
      <c r="D12" s="42" t="s">
        <v>79</v>
      </c>
      <c r="E12" s="88">
        <v>100</v>
      </c>
      <c r="F12" s="86">
        <v>60</v>
      </c>
      <c r="G12" s="87">
        <f t="shared" ref="G12:G31" si="1">IF(E12="","",E12*F12/$D$6)</f>
        <v>6</v>
      </c>
      <c r="H12" s="15">
        <f>IFERROR(INDEX(Lists!$C$12:$C$19,MATCH('Example - Scoring model'!D12,Lists!$B$12:$B$19,0)),"")</f>
        <v>2</v>
      </c>
      <c r="I12" s="29">
        <f>IFERROR(H12*G12/1000,"")</f>
        <v>1.2E-2</v>
      </c>
      <c r="J12" s="39"/>
      <c r="R12" s="34"/>
    </row>
    <row r="13" spans="1:18" ht="42.75">
      <c r="B13" s="42" t="s">
        <v>32</v>
      </c>
      <c r="C13" s="46" t="s">
        <v>18</v>
      </c>
      <c r="D13" s="42" t="s">
        <v>78</v>
      </c>
      <c r="E13" s="88">
        <v>100</v>
      </c>
      <c r="F13" s="86">
        <v>40</v>
      </c>
      <c r="G13" s="87">
        <f t="shared" si="1"/>
        <v>4</v>
      </c>
      <c r="H13" s="15">
        <f>IFERROR(INDEX(Lists!$C$12:$C$19,MATCH('Example - Scoring model'!D13,Lists!$B$12:$B$19,0)),"")</f>
        <v>3</v>
      </c>
      <c r="I13" s="29">
        <f>IFERROR(H13*G13/1000,"")</f>
        <v>1.2E-2</v>
      </c>
      <c r="J13" s="39"/>
      <c r="K13" s="85"/>
      <c r="L13" s="80" t="s">
        <v>24</v>
      </c>
      <c r="M13" s="81">
        <f>SUMIFS($I$10:$I$41,$C$10:$C$41,L13)</f>
        <v>0.05</v>
      </c>
      <c r="N13" s="84"/>
      <c r="O13" s="116" t="s">
        <v>25</v>
      </c>
      <c r="P13" s="116"/>
      <c r="Q13" s="116"/>
      <c r="R13" s="34"/>
    </row>
    <row r="14" spans="1:18" ht="42.75">
      <c r="B14" s="42" t="s">
        <v>30</v>
      </c>
      <c r="C14" s="46" t="s">
        <v>18</v>
      </c>
      <c r="D14" s="42" t="s">
        <v>79</v>
      </c>
      <c r="E14" s="88">
        <v>100</v>
      </c>
      <c r="F14" s="86">
        <v>150</v>
      </c>
      <c r="G14" s="87">
        <f t="shared" si="1"/>
        <v>15</v>
      </c>
      <c r="H14" s="15">
        <f>IFERROR(INDEX(Lists!$C$12:$C$19,MATCH('Example - Scoring model'!D14,Lists!$B$12:$B$19,0)),"")</f>
        <v>2</v>
      </c>
      <c r="I14" s="15">
        <f t="shared" si="0"/>
        <v>0.03</v>
      </c>
      <c r="J14" s="40"/>
      <c r="K14" s="84"/>
      <c r="L14" s="80" t="s">
        <v>18</v>
      </c>
      <c r="M14" s="81">
        <f>SUMIFS($I$10:$I$41,$C$10:$C$41,L14)</f>
        <v>7.3999999999999996E-2</v>
      </c>
      <c r="N14" s="84"/>
      <c r="O14" s="116"/>
      <c r="P14" s="116"/>
      <c r="Q14" s="116"/>
    </row>
    <row r="15" spans="1:18" ht="28.5">
      <c r="B15" s="42" t="s">
        <v>74</v>
      </c>
      <c r="C15" s="46" t="s">
        <v>22</v>
      </c>
      <c r="D15" s="42" t="s">
        <v>78</v>
      </c>
      <c r="E15" s="88">
        <v>10</v>
      </c>
      <c r="F15" s="86">
        <v>250</v>
      </c>
      <c r="G15" s="87">
        <f t="shared" si="1"/>
        <v>2.5</v>
      </c>
      <c r="H15" s="15">
        <f>IFERROR(INDEX(Lists!$C$12:$C$19,MATCH('Example - Scoring model'!D15,Lists!$B$12:$B$19,0)),"")</f>
        <v>3</v>
      </c>
      <c r="I15" s="15">
        <f t="shared" si="0"/>
        <v>7.4999999999999997E-3</v>
      </c>
      <c r="J15" s="40"/>
      <c r="K15" s="84"/>
      <c r="L15" s="80" t="s">
        <v>22</v>
      </c>
      <c r="M15" s="81">
        <f>SUMIFS($I$10:$I$41,$C$10:$C$41,L15)</f>
        <v>0.01</v>
      </c>
      <c r="N15" s="84"/>
      <c r="O15" s="116"/>
      <c r="P15" s="116"/>
      <c r="Q15" s="116"/>
    </row>
    <row r="16" spans="1:18" ht="42.75">
      <c r="B16" s="42" t="s">
        <v>34</v>
      </c>
      <c r="C16" s="46" t="s">
        <v>22</v>
      </c>
      <c r="D16" s="42" t="s">
        <v>23</v>
      </c>
      <c r="E16" s="88">
        <v>1</v>
      </c>
      <c r="F16" s="86">
        <v>500</v>
      </c>
      <c r="G16" s="87">
        <f>IF(E16="","",E16*F16/$D$6)</f>
        <v>0.5</v>
      </c>
      <c r="H16" s="15">
        <f>IFERROR(INDEX(Lists!$C$12:$C$19,MATCH('Example - Scoring model'!D16,Lists!$B$12:$B$19,0)),"")</f>
        <v>5</v>
      </c>
      <c r="I16" s="15">
        <f>IFERROR(H16*G16/1000,"")</f>
        <v>2.5000000000000001E-3</v>
      </c>
      <c r="J16" s="40"/>
    </row>
    <row r="17" spans="2:15" ht="19.5">
      <c r="B17" s="42" t="s">
        <v>69</v>
      </c>
      <c r="C17" s="46" t="s">
        <v>22</v>
      </c>
      <c r="D17" s="42" t="s">
        <v>76</v>
      </c>
      <c r="E17" s="88">
        <v>1</v>
      </c>
      <c r="F17" s="86">
        <v>500</v>
      </c>
      <c r="G17" s="87">
        <f t="shared" si="1"/>
        <v>0.5</v>
      </c>
      <c r="H17" s="15">
        <f>IFERROR(INDEX(Lists!$C$12:$C$19,MATCH('Example - Scoring model'!D17,Lists!$B$12:$B$19,0)),"")</f>
        <v>0</v>
      </c>
      <c r="I17" s="15">
        <f t="shared" si="0"/>
        <v>0</v>
      </c>
      <c r="J17" s="40"/>
      <c r="K17" s="94" t="s">
        <v>77</v>
      </c>
      <c r="L17" s="10"/>
      <c r="M17" s="10"/>
      <c r="N17" s="10"/>
    </row>
    <row r="18" spans="2:15">
      <c r="B18" s="42"/>
      <c r="C18" s="14"/>
      <c r="D18" s="42"/>
      <c r="E18" s="88"/>
      <c r="F18" s="86"/>
      <c r="G18" s="87" t="str">
        <f t="shared" si="1"/>
        <v/>
      </c>
      <c r="H18" s="15" t="str">
        <f>IFERROR(INDEX(Lists!$C$12:$C$19,MATCH('Example - Scoring model'!D18,Lists!$B$12:$B$19,0)),"")</f>
        <v/>
      </c>
      <c r="I18" s="15" t="str">
        <f t="shared" si="0"/>
        <v/>
      </c>
      <c r="J18" s="40"/>
      <c r="K18" s="10"/>
      <c r="L18" s="95" t="s">
        <v>82</v>
      </c>
      <c r="M18" s="96" t="s">
        <v>15</v>
      </c>
      <c r="N18" s="10"/>
    </row>
    <row r="19" spans="2:15">
      <c r="B19" s="42"/>
      <c r="C19" s="14"/>
      <c r="D19" s="42"/>
      <c r="E19" s="88"/>
      <c r="F19" s="86"/>
      <c r="G19" s="87" t="str">
        <f t="shared" si="1"/>
        <v/>
      </c>
      <c r="H19" s="15" t="str">
        <f>IFERROR(INDEX(Lists!$C$12:$C$19,MATCH('Example - Scoring model'!D19,Lists!$B$12:$B$19,0)),"")</f>
        <v/>
      </c>
      <c r="I19" s="15" t="str">
        <f t="shared" si="0"/>
        <v/>
      </c>
      <c r="J19" s="40"/>
      <c r="K19" s="10"/>
      <c r="L19" s="93" t="s">
        <v>58</v>
      </c>
      <c r="M19" s="92">
        <v>22</v>
      </c>
      <c r="N19" s="10"/>
    </row>
    <row r="20" spans="2:15">
      <c r="B20" s="42"/>
      <c r="C20" s="14"/>
      <c r="D20" s="42"/>
      <c r="E20" s="88"/>
      <c r="F20" s="86"/>
      <c r="G20" s="87" t="str">
        <f t="shared" si="1"/>
        <v/>
      </c>
      <c r="H20" s="15" t="str">
        <f>IFERROR(INDEX(Lists!$C$12:$C$19,MATCH('Example - Scoring model'!D20,Lists!$B$12:$B$19,0)),"")</f>
        <v/>
      </c>
      <c r="I20" s="15" t="str">
        <f t="shared" si="0"/>
        <v/>
      </c>
      <c r="J20" s="40"/>
      <c r="K20" s="10"/>
      <c r="L20" s="93" t="s">
        <v>60</v>
      </c>
      <c r="M20" s="92">
        <v>7</v>
      </c>
      <c r="N20" s="10"/>
      <c r="O20" s="44"/>
    </row>
    <row r="21" spans="2:15">
      <c r="B21" s="42"/>
      <c r="C21" s="14"/>
      <c r="D21" s="42"/>
      <c r="E21" s="88"/>
      <c r="F21" s="86"/>
      <c r="G21" s="87" t="str">
        <f t="shared" si="1"/>
        <v/>
      </c>
      <c r="H21" s="15" t="str">
        <f>IFERROR(INDEX(Lists!$C$12:$C$19,MATCH('Example - Scoring model'!D21,Lists!$B$12:$B$19,0)),"")</f>
        <v/>
      </c>
      <c r="I21" s="15" t="str">
        <f t="shared" si="0"/>
        <v/>
      </c>
      <c r="J21" s="40"/>
      <c r="K21" s="10"/>
      <c r="L21" s="93" t="s">
        <v>23</v>
      </c>
      <c r="M21" s="92">
        <v>5</v>
      </c>
      <c r="N21" s="10"/>
    </row>
    <row r="22" spans="2:15">
      <c r="B22" s="42"/>
      <c r="C22" s="14"/>
      <c r="D22" s="42"/>
      <c r="E22" s="88"/>
      <c r="F22" s="86"/>
      <c r="G22" s="87" t="str">
        <f t="shared" si="1"/>
        <v/>
      </c>
      <c r="H22" s="15" t="str">
        <f>IFERROR(INDEX(Lists!$C$12:$C$19,MATCH('Example - Scoring model'!D22,Lists!$B$12:$B$19,0)),"")</f>
        <v/>
      </c>
      <c r="I22" s="15" t="str">
        <f t="shared" si="0"/>
        <v/>
      </c>
      <c r="J22" s="40"/>
      <c r="K22" s="10"/>
      <c r="L22" s="93" t="s">
        <v>29</v>
      </c>
      <c r="M22" s="92">
        <v>4</v>
      </c>
      <c r="N22" s="10"/>
    </row>
    <row r="23" spans="2:15">
      <c r="B23" s="42"/>
      <c r="C23" s="14"/>
      <c r="D23" s="42"/>
      <c r="E23" s="88"/>
      <c r="F23" s="86"/>
      <c r="G23" s="87" t="str">
        <f t="shared" si="1"/>
        <v/>
      </c>
      <c r="H23" s="15" t="str">
        <f>IFERROR(INDEX(Lists!$C$12:$C$19,MATCH('Example - Scoring model'!D23,Lists!$B$12:$B$19,0)),"")</f>
        <v/>
      </c>
      <c r="I23" s="15" t="str">
        <f t="shared" si="0"/>
        <v/>
      </c>
      <c r="J23" s="40"/>
      <c r="K23" s="10"/>
      <c r="L23" s="93" t="s">
        <v>62</v>
      </c>
      <c r="M23" s="92">
        <v>3</v>
      </c>
      <c r="N23" s="10"/>
    </row>
    <row r="24" spans="2:15" ht="30">
      <c r="B24" s="42"/>
      <c r="C24" s="14"/>
      <c r="D24" s="42"/>
      <c r="E24" s="88"/>
      <c r="F24" s="86"/>
      <c r="G24" s="87" t="str">
        <f t="shared" si="1"/>
        <v/>
      </c>
      <c r="H24" s="15" t="str">
        <f>IFERROR(INDEX(Lists!$C$12:$C$19,MATCH('Example - Scoring model'!D24,Lists!$B$12:$B$19,0)),"")</f>
        <v/>
      </c>
      <c r="I24" s="15" t="str">
        <f t="shared" si="0"/>
        <v/>
      </c>
      <c r="J24" s="40"/>
      <c r="K24" s="10"/>
      <c r="L24" s="93" t="s">
        <v>78</v>
      </c>
      <c r="M24" s="92">
        <v>3</v>
      </c>
      <c r="N24" s="10"/>
    </row>
    <row r="25" spans="2:15" ht="45">
      <c r="B25" s="42"/>
      <c r="C25" s="14"/>
      <c r="D25" s="42"/>
      <c r="E25" s="88"/>
      <c r="F25" s="86"/>
      <c r="G25" s="87" t="str">
        <f t="shared" si="1"/>
        <v/>
      </c>
      <c r="H25" s="15" t="str">
        <f>IFERROR(INDEX(Lists!$C$12:$C$19,MATCH('Example - Scoring model'!D25,Lists!$B$12:$B$19,0)),"")</f>
        <v/>
      </c>
      <c r="I25" s="15" t="str">
        <f t="shared" si="0"/>
        <v/>
      </c>
      <c r="J25" s="40"/>
      <c r="K25" s="10"/>
      <c r="L25" s="93" t="s">
        <v>79</v>
      </c>
      <c r="M25" s="92">
        <v>2</v>
      </c>
      <c r="N25" s="10"/>
    </row>
    <row r="26" spans="2:15">
      <c r="B26" s="42"/>
      <c r="C26" s="14"/>
      <c r="D26" s="42"/>
      <c r="E26" s="88"/>
      <c r="F26" s="86"/>
      <c r="G26" s="87" t="str">
        <f t="shared" si="1"/>
        <v/>
      </c>
      <c r="H26" s="15" t="str">
        <f>IFERROR(INDEX(Lists!$C$12:$C$19,MATCH('Example - Scoring model'!D26,Lists!$B$12:$B$19,0)),"")</f>
        <v/>
      </c>
      <c r="I26" s="15" t="str">
        <f t="shared" si="0"/>
        <v/>
      </c>
      <c r="J26" s="40"/>
      <c r="K26" s="10"/>
      <c r="L26" s="93" t="s">
        <v>76</v>
      </c>
      <c r="M26" s="92">
        <v>0</v>
      </c>
      <c r="N26" s="10"/>
    </row>
    <row r="27" spans="2:15">
      <c r="B27" s="42"/>
      <c r="C27" s="14"/>
      <c r="D27" s="42"/>
      <c r="E27" s="88"/>
      <c r="F27" s="86"/>
      <c r="G27" s="87" t="str">
        <f t="shared" si="1"/>
        <v/>
      </c>
      <c r="H27" s="15" t="str">
        <f>IFERROR(INDEX(Lists!$C$12:$C$19,MATCH('Example - Scoring model'!D27,Lists!$B$12:$B$19,0)),"")</f>
        <v/>
      </c>
      <c r="I27" s="15" t="str">
        <f t="shared" si="0"/>
        <v/>
      </c>
      <c r="J27" s="40"/>
      <c r="K27" s="10"/>
      <c r="L27" s="10"/>
      <c r="M27" s="10"/>
      <c r="N27" s="10"/>
    </row>
    <row r="28" spans="2:15">
      <c r="B28" s="42"/>
      <c r="C28" s="14"/>
      <c r="D28" s="42"/>
      <c r="E28" s="88"/>
      <c r="F28" s="86"/>
      <c r="G28" s="87" t="str">
        <f t="shared" si="1"/>
        <v/>
      </c>
      <c r="H28" s="15" t="str">
        <f>IFERROR(INDEX(Lists!$C$12:$C$19,MATCH('Example - Scoring model'!D28,Lists!$B$12:$B$19,0)),"")</f>
        <v/>
      </c>
      <c r="I28" s="15" t="str">
        <f t="shared" si="0"/>
        <v/>
      </c>
      <c r="J28" s="40"/>
      <c r="L28" s="16"/>
    </row>
    <row r="29" spans="2:15">
      <c r="B29" s="42"/>
      <c r="C29" s="14"/>
      <c r="D29" s="42"/>
      <c r="E29" s="88"/>
      <c r="F29" s="86"/>
      <c r="G29" s="87" t="str">
        <f t="shared" si="1"/>
        <v/>
      </c>
      <c r="H29" s="15" t="str">
        <f>IFERROR(INDEX(Lists!$C$12:$C$19,MATCH('Example - Scoring model'!D29,Lists!$B$12:$B$19,0)),"")</f>
        <v/>
      </c>
      <c r="I29" s="15" t="str">
        <f t="shared" si="0"/>
        <v/>
      </c>
      <c r="J29" s="40"/>
      <c r="L29" s="16"/>
    </row>
    <row r="30" spans="2:15">
      <c r="B30" s="42"/>
      <c r="C30" s="14"/>
      <c r="D30" s="42"/>
      <c r="E30" s="88"/>
      <c r="F30" s="86"/>
      <c r="G30" s="87" t="str">
        <f t="shared" si="1"/>
        <v/>
      </c>
      <c r="H30" s="15" t="str">
        <f>IFERROR(INDEX(Lists!$C$12:$C$19,MATCH('Example - Scoring model'!D30,Lists!$B$12:$B$19,0)),"")</f>
        <v/>
      </c>
      <c r="I30" s="15" t="str">
        <f t="shared" si="0"/>
        <v/>
      </c>
      <c r="J30" s="40"/>
      <c r="L30" s="16"/>
    </row>
    <row r="31" spans="2:15">
      <c r="B31" s="42"/>
      <c r="C31" s="14"/>
      <c r="D31" s="42"/>
      <c r="E31" s="88"/>
      <c r="F31" s="86"/>
      <c r="G31" s="87" t="str">
        <f t="shared" si="1"/>
        <v/>
      </c>
      <c r="H31" s="15" t="str">
        <f>IFERROR(INDEX(Lists!$C$12:$C$19,MATCH('Example - Scoring model'!D31,Lists!$B$12:$B$19,0)),"")</f>
        <v/>
      </c>
      <c r="I31" s="15" t="str">
        <f t="shared" si="0"/>
        <v/>
      </c>
      <c r="J31" s="40"/>
      <c r="L31" s="16"/>
    </row>
    <row r="32" spans="2:15">
      <c r="B32" s="20"/>
      <c r="C32" s="20"/>
      <c r="D32" s="20"/>
      <c r="E32" s="20"/>
      <c r="F32" s="20"/>
      <c r="J32" s="40"/>
      <c r="L32" s="16"/>
    </row>
    <row r="33" spans="2:12">
      <c r="B33" s="20"/>
      <c r="C33" s="20"/>
      <c r="D33" s="20"/>
      <c r="E33" s="20"/>
      <c r="F33" s="21"/>
      <c r="J33" s="40"/>
      <c r="L33" s="16"/>
    </row>
    <row r="34" spans="2:12">
      <c r="J34" s="40"/>
      <c r="L34" s="16"/>
    </row>
    <row r="35" spans="2:12">
      <c r="J35" s="40"/>
      <c r="L35" s="16"/>
    </row>
    <row r="36" spans="2:12">
      <c r="B36" s="20"/>
      <c r="C36" s="20"/>
      <c r="D36" s="20"/>
      <c r="E36" s="20"/>
      <c r="F36" s="20"/>
      <c r="J36" s="40"/>
      <c r="L36" s="16"/>
    </row>
    <row r="37" spans="2:12">
      <c r="B37" s="20"/>
      <c r="C37" s="20"/>
      <c r="D37" s="20"/>
      <c r="E37" s="20"/>
      <c r="F37" s="21"/>
      <c r="J37" s="40"/>
      <c r="L37" s="16"/>
    </row>
    <row r="38" spans="2:12" ht="17.25">
      <c r="C38" s="22"/>
      <c r="E38" s="22"/>
      <c r="J38" s="40"/>
      <c r="L38" s="16"/>
    </row>
    <row r="39" spans="2:12" ht="17.25">
      <c r="C39" s="22"/>
      <c r="E39" s="22"/>
      <c r="J39" s="40"/>
      <c r="L39" s="16"/>
    </row>
    <row r="40" spans="2:12" ht="17.25">
      <c r="C40" s="22"/>
      <c r="E40" s="22"/>
      <c r="J40" s="40"/>
      <c r="L40" s="16"/>
    </row>
    <row r="41" spans="2:12" ht="17.25">
      <c r="C41" s="22"/>
      <c r="E41" s="22"/>
      <c r="J41" s="40"/>
    </row>
    <row r="42" spans="2:12" ht="14.25" customHeight="1">
      <c r="C42" s="22"/>
      <c r="E42" s="22"/>
    </row>
    <row r="43" spans="2:12">
      <c r="B43" s="20"/>
      <c r="C43" s="20"/>
      <c r="D43" s="20"/>
      <c r="E43" s="20"/>
      <c r="F43" s="21"/>
    </row>
    <row r="46" spans="2:12">
      <c r="B46" s="20"/>
      <c r="C46" s="20"/>
      <c r="D46" s="20"/>
      <c r="E46" s="20"/>
      <c r="F46" s="20"/>
    </row>
    <row r="47" spans="2:12">
      <c r="B47" s="20"/>
      <c r="C47" s="20"/>
      <c r="D47" s="20"/>
      <c r="E47" s="20"/>
      <c r="F47" s="21"/>
    </row>
    <row r="48" spans="2:12" ht="42.75" customHeight="1">
      <c r="C48" s="22"/>
      <c r="E48" s="22"/>
    </row>
    <row r="49" spans="3:5" ht="17.25">
      <c r="C49" s="22"/>
      <c r="E49" s="22"/>
    </row>
    <row r="50" spans="3:5" ht="17.25">
      <c r="C50" s="22"/>
      <c r="E50" s="22"/>
    </row>
    <row r="51" spans="3:5" ht="17.25">
      <c r="C51" s="22"/>
      <c r="E51" s="22"/>
    </row>
    <row r="52" spans="3:5" ht="17.25">
      <c r="C52" s="22"/>
      <c r="E52" s="22"/>
    </row>
    <row r="53" spans="3:5" ht="17.25">
      <c r="C53" s="22"/>
      <c r="E53" s="22"/>
    </row>
    <row r="54" spans="3:5" ht="17.25">
      <c r="C54" s="22"/>
      <c r="E54" s="22"/>
    </row>
    <row r="55" spans="3:5" ht="17.25">
      <c r="C55" s="22"/>
      <c r="E55" s="22"/>
    </row>
    <row r="56" spans="3:5" ht="17.25">
      <c r="C56" s="22"/>
    </row>
    <row r="57" spans="3:5" ht="17.25">
      <c r="C57" s="22"/>
    </row>
    <row r="58" spans="3:5" ht="17.25">
      <c r="C58" s="22"/>
    </row>
  </sheetData>
  <sheetProtection sheet="1" selectLockedCells="1" selectUnlockedCells="1"/>
  <protectedRanges>
    <protectedRange sqref="F10:F31" name="Range1"/>
  </protectedRanges>
  <mergeCells count="4">
    <mergeCell ref="B5:C5"/>
    <mergeCell ref="B6:C6"/>
    <mergeCell ref="L9:M9"/>
    <mergeCell ref="O13:Q15"/>
  </mergeCells>
  <dataValidations count="6">
    <dataValidation allowBlank="1" showInputMessage="1" showErrorMessage="1" promptTitle="Total number of product units" prompt="Type the number of product units in a delivery. If 1.000 products are delivered on a pallet packed in a number of primary, secondary, and tertiary packaging elements, write 1.000 here. This number is used in the calculations." sqref="D6" xr:uid="{4906C97E-E3C4-49A7-B46B-1341D237431F}"/>
    <dataValidation type="custom" allowBlank="1" showInputMessage="1" showErrorMessage="1" errorTitle="The entered number is too high" error="It is not possible to enter a larger number of secondary and tertiary packaging units than the total number of primary packaging units (which correspond to the number of product units in a delivery)" promptTitle="Insert number of packaging units" prompt="Write tot. num. of packing units in a delivery for each packing element. E.g. tot. num. of each secondary packing in a delivery unit _x000a_The num. of each secondary and tertiary packing element is always lower than the tot. num. of product units in a delivery" sqref="E10:E31" xr:uid="{08020377-A5AB-45E3-B9E9-4F49B1A73103}">
      <formula1>IF(COUNTIF($C$10:$C$41,"Primary Packing")=0,TRUE,IF(C10="Primary Packing",TRUE,IF(C10&lt;&gt;"Primary Packing",AND(E10&lt;&gt;"",E10&lt;=MAX(IF($C$10:$C$41="Primary Packing",$E$10:$E$41)),COUNTIFS($C$10:$C$41,"Primary Packing",$E$10:$E$41,"&lt;&gt;")&gt;0),TRUE)))</formula1>
    </dataValidation>
    <dataValidation type="custom" operator="greaterThanOrEqual" allowBlank="1" showInputMessage="1" showErrorMessage="1" errorTitle="Value to small or too many deci." error="- The value should be inserted with one decimal. If the original value have more than one decimal the value should be rounded (e.g. 100,55 is rounded to 100,6)_x000a_- The minimum value  inserted should be 0,1 gram." promptTitle="Use one decimal and min. 0,1 g" prompt="- The value should be rounded and written with one decimal. If the amount is 100,55, write 100,6. If the amount is 100,54, write 100,5  _x000a_- The minimum value that can be written is 0,1. If the amount is 0,00, write 0. " sqref="F17:F31" xr:uid="{DC20F44F-7178-495D-BA15-43060AA4F3CC}">
      <formula1>AND(F17=ROUND(F17,1), OR(F17=0, F17&gt;=0.1))</formula1>
    </dataValidation>
    <dataValidation type="list" allowBlank="1" showInputMessage="1" showErrorMessage="1" sqref="C10:C31" xr:uid="{ED9DE84B-D924-42AA-955A-469D6578D803}">
      <formula1>list</formula1>
    </dataValidation>
    <dataValidation type="custom" operator="greaterThanOrEqual" allowBlank="1" showInputMessage="1" showErrorMessage="1" errorTitle="Value to small or too many deci." error="- The value should be inserted with one decimal. If the original value have more than one decimal the value should be rounded (e.g. 100,55 is rounded to 100,6)_x000a_- The minimum value  inserted should be 0,1 gram." promptTitle="Round - One decimal - Min. 0,1 g" prompt="The value should be rounded to one decimal:_x000a_- If the amount is 100,55 - round to 100,6_x000a_- If the amount is 100,54 - round to 100,5_x000a_The minimum value that can be written is 0,1:_x000a_- If the amount is 0,04 - write 0,1" sqref="F10:F16" xr:uid="{4A518593-5E0E-4571-B8F2-E5D77999B704}">
      <formula1>AND(F10=ROUND(F10,1), OR(F10=0, F10&gt;=0.1))</formula1>
    </dataValidation>
    <dataValidation allowBlank="1" showInputMessage="1" showErrorMessage="1" promptTitle="Information about delivery form" prompt="This info is used to explain how the product is delivered. It is important that the actual delevery form is inserted and that all relevant data is inserted in the scoring model. No matter the delivery form chosen all packaging elements should be inserted " sqref="D5" xr:uid="{36C96690-6280-4D77-A3B5-B79F33E7D572}"/>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F848B0D-365A-4BC1-BF3E-2CD46FBB58B9}">
          <x14:formula1>
            <xm:f>Lists!$B$12:$B$18</xm:f>
          </x14:formula1>
          <xm:sqref>D10:D16 D18:D31</xm:sqref>
        </x14:dataValidation>
        <x14:dataValidation type="list" allowBlank="1" showInputMessage="1" showErrorMessage="1" xr:uid="{9B5D3863-F16E-421F-A909-0EE9A1D6ED61}">
          <x14:formula1>
            <xm:f>Lists!$B$12:$B$19</xm:f>
          </x14:formula1>
          <xm:sqref>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A257-6B0E-40F2-9FEB-579E3D358037}">
  <sheetPr codeName="Sheet7">
    <tabColor theme="2"/>
  </sheetPr>
  <dimension ref="B1:J46"/>
  <sheetViews>
    <sheetView showGridLines="0" zoomScaleNormal="100" workbookViewId="0"/>
  </sheetViews>
  <sheetFormatPr defaultColWidth="9.09765625" defaultRowHeight="14.25"/>
  <cols>
    <col min="1" max="1" width="2.296875" style="2" customWidth="1"/>
    <col min="2" max="2" width="29" style="2" customWidth="1"/>
    <col min="3" max="3" width="17" style="2" customWidth="1"/>
    <col min="4" max="4" width="9.09765625" style="2" bestFit="1"/>
    <col min="5" max="5" width="8.69921875" style="2" customWidth="1"/>
    <col min="6" max="6" width="8" style="2" customWidth="1"/>
    <col min="7" max="7" width="9.09765625" style="2" bestFit="1"/>
    <col min="8" max="8" width="7.59765625" style="2" customWidth="1"/>
    <col min="9" max="9" width="7.19921875" style="2" customWidth="1"/>
    <col min="10" max="10" width="9.296875" style="2" customWidth="1"/>
    <col min="11" max="16384" width="9.09765625" style="2"/>
  </cols>
  <sheetData>
    <row r="1" spans="2:10" s="7" customFormat="1" ht="23.25" thickBot="1">
      <c r="B1" s="7" t="s">
        <v>67</v>
      </c>
    </row>
    <row r="2" spans="2:10" ht="15" thickTop="1"/>
    <row r="3" spans="2:10" ht="15" customHeight="1">
      <c r="B3" s="53" t="s">
        <v>35</v>
      </c>
      <c r="C3" s="71" t="s">
        <v>36</v>
      </c>
      <c r="D3" s="68" t="s">
        <v>37</v>
      </c>
      <c r="E3" s="64"/>
      <c r="F3" s="64"/>
      <c r="G3" s="64"/>
      <c r="H3" s="64"/>
      <c r="I3" s="64"/>
      <c r="J3" s="64"/>
    </row>
    <row r="4" spans="2:10" ht="37.700000000000003" customHeight="1" thickBot="1">
      <c r="B4" s="54"/>
      <c r="C4" s="75" t="s">
        <v>38</v>
      </c>
      <c r="D4" s="117" t="s">
        <v>70</v>
      </c>
      <c r="E4" s="118"/>
      <c r="F4" s="118"/>
      <c r="G4" s="118"/>
      <c r="H4" s="118"/>
      <c r="I4" s="118"/>
      <c r="J4" s="118"/>
    </row>
    <row r="5" spans="2:10" ht="18" customHeight="1">
      <c r="B5" s="67"/>
      <c r="C5" s="122" t="s">
        <v>39</v>
      </c>
      <c r="D5" s="124" t="s">
        <v>40</v>
      </c>
      <c r="E5" s="125"/>
      <c r="F5" s="125"/>
      <c r="G5" s="125"/>
      <c r="H5" s="125"/>
      <c r="I5" s="125"/>
      <c r="J5" s="125"/>
    </row>
    <row r="6" spans="2:10" ht="23.45" customHeight="1" thickBot="1">
      <c r="B6" s="74"/>
      <c r="C6" s="123"/>
      <c r="D6" s="117"/>
      <c r="E6" s="118"/>
      <c r="F6" s="118"/>
      <c r="G6" s="118"/>
      <c r="H6" s="118"/>
      <c r="I6" s="118"/>
      <c r="J6" s="118"/>
    </row>
    <row r="7" spans="2:10" ht="15">
      <c r="B7" s="55" t="s">
        <v>41</v>
      </c>
      <c r="C7" s="72" t="s">
        <v>36</v>
      </c>
      <c r="D7" s="69" t="s">
        <v>37</v>
      </c>
      <c r="E7" s="65"/>
      <c r="F7" s="65"/>
      <c r="G7" s="65"/>
      <c r="H7" s="65"/>
      <c r="I7" s="65"/>
      <c r="J7" s="65"/>
    </row>
    <row r="8" spans="2:10" ht="38.25" customHeight="1" thickBot="1">
      <c r="B8" s="56"/>
      <c r="C8" s="77" t="s">
        <v>42</v>
      </c>
      <c r="D8" s="119" t="s">
        <v>43</v>
      </c>
      <c r="E8" s="120"/>
      <c r="F8" s="120"/>
      <c r="G8" s="120"/>
      <c r="H8" s="120"/>
      <c r="I8" s="120"/>
      <c r="J8" s="120"/>
    </row>
    <row r="9" spans="2:10" ht="36.75" customHeight="1" thickBot="1">
      <c r="B9" s="55"/>
      <c r="C9" s="78" t="s">
        <v>44</v>
      </c>
      <c r="D9" s="128" t="s">
        <v>45</v>
      </c>
      <c r="E9" s="129"/>
      <c r="F9" s="129"/>
      <c r="G9" s="129"/>
      <c r="H9" s="129"/>
      <c r="I9" s="129"/>
      <c r="J9" s="129"/>
    </row>
    <row r="10" spans="2:10" ht="81" customHeight="1" thickBot="1">
      <c r="B10" s="76"/>
      <c r="C10" s="77" t="s">
        <v>46</v>
      </c>
      <c r="D10" s="119" t="s">
        <v>47</v>
      </c>
      <c r="E10" s="120"/>
      <c r="F10" s="120"/>
      <c r="G10" s="120"/>
      <c r="H10" s="120"/>
      <c r="I10" s="120"/>
      <c r="J10" s="120"/>
    </row>
    <row r="11" spans="2:10" ht="25.5" customHeight="1">
      <c r="B11" s="57" t="s">
        <v>48</v>
      </c>
      <c r="C11" s="73" t="s">
        <v>36</v>
      </c>
      <c r="D11" s="70" t="s">
        <v>37</v>
      </c>
      <c r="E11" s="66"/>
      <c r="F11" s="66"/>
      <c r="G11" s="66"/>
      <c r="H11" s="66"/>
      <c r="I11" s="66"/>
      <c r="J11" s="66"/>
    </row>
    <row r="12" spans="2:10" ht="55.35" customHeight="1" thickBot="1">
      <c r="B12" s="58"/>
      <c r="C12" s="79" t="s">
        <v>49</v>
      </c>
      <c r="D12" s="130" t="s">
        <v>50</v>
      </c>
      <c r="E12" s="131"/>
      <c r="F12" s="131"/>
      <c r="G12" s="131"/>
      <c r="H12" s="131"/>
      <c r="I12" s="131"/>
      <c r="J12" s="131"/>
    </row>
    <row r="13" spans="2:10" ht="33.75" customHeight="1">
      <c r="B13" s="58"/>
      <c r="C13" s="132" t="s">
        <v>51</v>
      </c>
      <c r="D13" s="134" t="s">
        <v>52</v>
      </c>
      <c r="E13" s="135"/>
      <c r="F13" s="135"/>
      <c r="G13" s="135"/>
      <c r="H13" s="135"/>
      <c r="I13" s="135"/>
      <c r="J13" s="135"/>
    </row>
    <row r="14" spans="2:10" ht="15">
      <c r="B14" s="58"/>
      <c r="C14" s="133"/>
      <c r="D14" s="136"/>
      <c r="E14" s="137"/>
      <c r="F14" s="137"/>
      <c r="G14" s="137"/>
      <c r="H14" s="137"/>
      <c r="I14" s="137"/>
      <c r="J14" s="137"/>
    </row>
    <row r="15" spans="2:10" ht="15">
      <c r="B15" s="58"/>
      <c r="C15" s="133"/>
      <c r="D15" s="136"/>
      <c r="E15" s="137"/>
      <c r="F15" s="137"/>
      <c r="G15" s="137"/>
      <c r="H15" s="137"/>
      <c r="I15" s="137"/>
      <c r="J15" s="137"/>
    </row>
    <row r="18" spans="2:5" ht="15">
      <c r="B18" s="31"/>
    </row>
    <row r="20" spans="2:5" ht="14.25" customHeight="1"/>
    <row r="21" spans="2:5" ht="14.25" customHeight="1"/>
    <row r="22" spans="2:5">
      <c r="C22" s="12"/>
      <c r="D22"/>
    </row>
    <row r="23" spans="2:5">
      <c r="C23" s="59"/>
      <c r="D23" s="121"/>
    </row>
    <row r="24" spans="2:5">
      <c r="C24" s="59"/>
      <c r="D24" s="121"/>
    </row>
    <row r="29" spans="2:5">
      <c r="B29" s="59"/>
      <c r="C29" s="121"/>
    </row>
    <row r="30" spans="2:5" ht="16.5" customHeight="1">
      <c r="B30" s="59"/>
      <c r="C30" s="121"/>
    </row>
    <row r="31" spans="2:5">
      <c r="B31" s="59"/>
      <c r="C31" s="121"/>
    </row>
    <row r="32" spans="2:5" ht="18" customHeight="1">
      <c r="B32" s="59"/>
      <c r="C32" s="121"/>
      <c r="E32" s="32"/>
    </row>
    <row r="33" spans="2:5">
      <c r="B33" s="59"/>
      <c r="C33" s="126"/>
    </row>
    <row r="34" spans="2:5" ht="63.75" customHeight="1">
      <c r="B34" s="59"/>
      <c r="C34" s="126"/>
    </row>
    <row r="37" spans="2:5" ht="24.75" customHeight="1">
      <c r="E37" s="127"/>
    </row>
    <row r="38" spans="2:5" ht="24.75" customHeight="1">
      <c r="E38" s="127"/>
    </row>
    <row r="39" spans="2:5" ht="9.75" customHeight="1">
      <c r="E39" s="127"/>
    </row>
    <row r="43" spans="2:5" ht="57" customHeight="1"/>
    <row r="46" spans="2:5" ht="32.25" customHeight="1"/>
  </sheetData>
  <sheetProtection sheet="1" objects="1" scenarios="1" selectLockedCells="1" selectUnlockedCells="1"/>
  <mergeCells count="14">
    <mergeCell ref="C33:C34"/>
    <mergeCell ref="E37:E39"/>
    <mergeCell ref="D9:J9"/>
    <mergeCell ref="D10:J10"/>
    <mergeCell ref="D12:J12"/>
    <mergeCell ref="D23:D24"/>
    <mergeCell ref="C29:C30"/>
    <mergeCell ref="C13:C15"/>
    <mergeCell ref="D13:J15"/>
    <mergeCell ref="D4:J4"/>
    <mergeCell ref="D8:J8"/>
    <mergeCell ref="C31:C32"/>
    <mergeCell ref="C5:C6"/>
    <mergeCell ref="D5:J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DE1B-90C9-4854-9B03-99356B5C696F}">
  <sheetPr codeName="Sheet3"/>
  <dimension ref="B1:J28"/>
  <sheetViews>
    <sheetView showGridLines="0" topLeftCell="A9" workbookViewId="0">
      <selection activeCell="C19" sqref="C19"/>
    </sheetView>
  </sheetViews>
  <sheetFormatPr defaultRowHeight="14.25"/>
  <cols>
    <col min="2" max="2" width="44.296875" bestFit="1" customWidth="1"/>
  </cols>
  <sheetData>
    <row r="1" spans="2:10" s="8" customFormat="1" ht="23.25" thickBot="1">
      <c r="B1" s="8" t="s">
        <v>53</v>
      </c>
    </row>
    <row r="2" spans="2:10" ht="15" thickTop="1"/>
    <row r="5" spans="2:10" ht="15.75" thickBot="1">
      <c r="B5" s="9" t="s">
        <v>54</v>
      </c>
      <c r="I5" s="11"/>
      <c r="J5" s="11"/>
    </row>
    <row r="6" spans="2:10" ht="15.75" thickTop="1">
      <c r="B6" s="23" t="s">
        <v>24</v>
      </c>
      <c r="I6" s="11"/>
      <c r="J6" s="11"/>
    </row>
    <row r="7" spans="2:10">
      <c r="B7" t="s">
        <v>18</v>
      </c>
    </row>
    <row r="8" spans="2:10">
      <c r="B8" s="23" t="s">
        <v>22</v>
      </c>
    </row>
    <row r="9" spans="2:10">
      <c r="B9" s="90"/>
    </row>
    <row r="11" spans="2:10" ht="15" thickBot="1">
      <c r="B11" s="25" t="s">
        <v>55</v>
      </c>
      <c r="C11" s="28" t="s">
        <v>56</v>
      </c>
      <c r="I11" s="9" t="s">
        <v>57</v>
      </c>
    </row>
    <row r="12" spans="2:10" ht="15" thickTop="1">
      <c r="B12" s="26" t="s">
        <v>58</v>
      </c>
      <c r="C12" s="26">
        <f>E22</f>
        <v>22</v>
      </c>
      <c r="I12" s="23" t="s">
        <v>59</v>
      </c>
    </row>
    <row r="13" spans="2:10">
      <c r="B13" s="27" t="s">
        <v>60</v>
      </c>
      <c r="C13" s="27">
        <f>E23</f>
        <v>7</v>
      </c>
      <c r="I13" t="s">
        <v>61</v>
      </c>
    </row>
    <row r="14" spans="2:10">
      <c r="B14" s="26" t="s">
        <v>23</v>
      </c>
      <c r="C14" s="26">
        <f t="shared" ref="C14:C18" si="0">E24</f>
        <v>5</v>
      </c>
      <c r="I14" s="23" t="s">
        <v>48</v>
      </c>
    </row>
    <row r="15" spans="2:10">
      <c r="B15" s="27" t="s">
        <v>29</v>
      </c>
      <c r="C15" s="27">
        <f t="shared" si="0"/>
        <v>4</v>
      </c>
    </row>
    <row r="16" spans="2:10">
      <c r="B16" s="26" t="s">
        <v>62</v>
      </c>
      <c r="C16" s="26">
        <f t="shared" si="0"/>
        <v>3</v>
      </c>
    </row>
    <row r="17" spans="2:5">
      <c r="B17" s="24" t="s">
        <v>78</v>
      </c>
      <c r="C17" s="24">
        <f t="shared" si="0"/>
        <v>3</v>
      </c>
    </row>
    <row r="18" spans="2:5">
      <c r="B18" s="23" t="s">
        <v>79</v>
      </c>
      <c r="C18" s="23">
        <f t="shared" si="0"/>
        <v>2</v>
      </c>
    </row>
    <row r="19" spans="2:5">
      <c r="B19" s="24" t="s">
        <v>76</v>
      </c>
      <c r="C19" s="24">
        <v>0</v>
      </c>
    </row>
    <row r="21" spans="2:5" ht="15" thickBot="1">
      <c r="B21" s="9" t="s">
        <v>75</v>
      </c>
      <c r="C21" s="9" t="s">
        <v>56</v>
      </c>
      <c r="D21" s="9"/>
      <c r="E21" s="9"/>
    </row>
    <row r="22" spans="2:5" ht="15" thickTop="1">
      <c r="B22" s="26" t="s">
        <v>58</v>
      </c>
      <c r="C22" s="23" t="s">
        <v>59</v>
      </c>
      <c r="D22" s="23" t="s">
        <v>49</v>
      </c>
      <c r="E22" s="23">
        <v>22</v>
      </c>
    </row>
    <row r="23" spans="2:5">
      <c r="B23" s="27" t="s">
        <v>60</v>
      </c>
      <c r="C23" s="24" t="s">
        <v>59</v>
      </c>
      <c r="D23" s="24" t="s">
        <v>44</v>
      </c>
      <c r="E23" s="24">
        <v>7</v>
      </c>
    </row>
    <row r="24" spans="2:5">
      <c r="B24" s="26" t="s">
        <v>23</v>
      </c>
      <c r="C24" s="23" t="s">
        <v>61</v>
      </c>
      <c r="D24" s="23" t="s">
        <v>63</v>
      </c>
      <c r="E24" s="23">
        <v>5</v>
      </c>
    </row>
    <row r="25" spans="2:5">
      <c r="B25" s="27" t="s">
        <v>29</v>
      </c>
      <c r="C25" s="23" t="s">
        <v>61</v>
      </c>
      <c r="D25" s="23" t="s">
        <v>44</v>
      </c>
      <c r="E25" s="23">
        <v>4</v>
      </c>
    </row>
    <row r="26" spans="2:5">
      <c r="B26" s="26" t="s">
        <v>62</v>
      </c>
      <c r="C26" s="24" t="s">
        <v>61</v>
      </c>
      <c r="D26" s="24" t="s">
        <v>64</v>
      </c>
      <c r="E26" s="24">
        <v>3</v>
      </c>
    </row>
    <row r="27" spans="2:5">
      <c r="B27" s="24" t="s">
        <v>33</v>
      </c>
      <c r="C27" s="23" t="s">
        <v>65</v>
      </c>
      <c r="D27" s="23" t="s">
        <v>49</v>
      </c>
      <c r="E27" s="23">
        <v>3</v>
      </c>
    </row>
    <row r="28" spans="2:5">
      <c r="B28" s="23" t="s">
        <v>19</v>
      </c>
      <c r="C28" s="23" t="s">
        <v>65</v>
      </c>
      <c r="D28" s="23" t="s">
        <v>51</v>
      </c>
      <c r="E28" s="23">
        <v>2</v>
      </c>
    </row>
  </sheetData>
  <sheetProtection sheet="1" objects="1" scenarios="1"/>
  <phoneticPr fontId="2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7AD24FDF39F141B7C10BB71E40F95C" ma:contentTypeVersion="7" ma:contentTypeDescription="Create a new document." ma:contentTypeScope="" ma:versionID="8c5ea4f3cdf68abf2c2a185c85b5b32a">
  <xsd:schema xmlns:xsd="http://www.w3.org/2001/XMLSchema" xmlns:xs="http://www.w3.org/2001/XMLSchema" xmlns:p="http://schemas.microsoft.com/office/2006/metadata/properties" xmlns:ns2="ed60c4f0-f8ba-4323-893c-0125d3f702d3" xmlns:ns3="2ad93194-e68d-4e12-918b-4fa2c5ab6e4a" targetNamespace="http://schemas.microsoft.com/office/2006/metadata/properties" ma:root="true" ma:fieldsID="d9789971b662a63f1561ad279066de01" ns2:_="" ns3:_="">
    <xsd:import namespace="ed60c4f0-f8ba-4323-893c-0125d3f702d3"/>
    <xsd:import namespace="2ad93194-e68d-4e12-918b-4fa2c5ab6e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0c4f0-f8ba-4323-893c-0125d3f702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d93194-e68d-4e12-918b-4fa2c5ab6e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CC00DD-28AF-48EC-9A5D-F79B40026703}">
  <ds:schemaRefs>
    <ds:schemaRef ds:uri="http://purl.org/dc/dcmitype/"/>
    <ds:schemaRef ds:uri="http://schemas.microsoft.com/office/infopath/2007/PartnerControls"/>
    <ds:schemaRef ds:uri="ed60c4f0-f8ba-4323-893c-0125d3f702d3"/>
    <ds:schemaRef ds:uri="http://purl.org/dc/elements/1.1/"/>
    <ds:schemaRef ds:uri="http://schemas.microsoft.com/office/2006/metadata/properties"/>
    <ds:schemaRef ds:uri="2ad93194-e68d-4e12-918b-4fa2c5ab6e4a"/>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62CA3BF-6FD8-47A2-A1D7-829B94BD3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0c4f0-f8ba-4323-893c-0125d3f702d3"/>
    <ds:schemaRef ds:uri="2ad93194-e68d-4e12-918b-4fa2c5ab6e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0F060A-D0B8-4042-82E2-456F2629B1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Scoring model</vt:lpstr>
      <vt:lpstr>Example description</vt:lpstr>
      <vt:lpstr>Example - Scoring model</vt:lpstr>
      <vt:lpstr>Material definitions</vt:lpstr>
      <vt:lpstr>Lists</vt:lpstr>
      <vt:lpstr>list</vt:lpstr>
    </vt:vector>
  </TitlesOfParts>
  <Manager/>
  <Company>COWI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Lisbet Poll Hansen</dc:creator>
  <cp:keywords/>
  <dc:description/>
  <cp:lastModifiedBy>Silje Kærn Berggreen</cp:lastModifiedBy>
  <cp:revision/>
  <dcterms:created xsi:type="dcterms:W3CDTF">2016-04-18T12:29:47Z</dcterms:created>
  <dcterms:modified xsi:type="dcterms:W3CDTF">2023-09-26T07:49:44Z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0x0101003D7AD24FDF39F141B7C10BB71E40F95C</vt:lpwstr>
  </property>
</Properties>
</file>